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8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edwin\OneDrive\Documentos\AVANZAD\PT\"/>
    </mc:Choice>
  </mc:AlternateContent>
  <xr:revisionPtr revIDLastSave="0" documentId="13_ncr:1_{F4A7C7EE-9AF3-47C9-849D-36F3C896D73C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PT 2021" sheetId="1" r:id="rId1"/>
    <sheet name="PT 2020" sheetId="5" r:id="rId2"/>
    <sheet name="PT 2019" sheetId="6" r:id="rId3"/>
    <sheet name="PT 2018" sheetId="7" r:id="rId4"/>
    <sheet name=" PARAISOS (JURISD_NO_COOP)" sheetId="2" r:id="rId5"/>
    <sheet name="TABLA" sheetId="3" state="hidden" r:id="rId6"/>
    <sheet name="PRESTAMOS" sheetId="4" state="hidden" r:id="rId7"/>
  </sheets>
  <externalReferences>
    <externalReference r:id="rId8"/>
  </externalReferenc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C17" i="7" l="1"/>
  <c r="C16" i="7"/>
  <c r="C15" i="7"/>
  <c r="C17" i="6"/>
  <c r="C16" i="6"/>
  <c r="C15" i="6"/>
  <c r="C17" i="5"/>
  <c r="C16" i="5"/>
  <c r="C15" i="5"/>
  <c r="C17" i="1"/>
  <c r="C16" i="1"/>
  <c r="C15" i="1"/>
  <c r="H70" i="7"/>
  <c r="G70" i="7"/>
  <c r="K59" i="7"/>
  <c r="J59" i="7"/>
  <c r="I59" i="7"/>
  <c r="H59" i="7"/>
  <c r="H51" i="7"/>
  <c r="G51" i="7"/>
  <c r="I42" i="7"/>
  <c r="H42" i="7"/>
  <c r="G42" i="7"/>
  <c r="B42" i="7"/>
  <c r="H70" i="6"/>
  <c r="G70" i="6"/>
  <c r="K59" i="6"/>
  <c r="J59" i="6"/>
  <c r="I59" i="6"/>
  <c r="H51" i="6"/>
  <c r="H59" i="6" s="1"/>
  <c r="G51" i="6"/>
  <c r="I42" i="6"/>
  <c r="H42" i="6"/>
  <c r="G42" i="6"/>
  <c r="B42" i="6"/>
  <c r="H70" i="5"/>
  <c r="G70" i="5"/>
  <c r="K59" i="5"/>
  <c r="J59" i="5"/>
  <c r="I59" i="5"/>
  <c r="H51" i="5"/>
  <c r="H59" i="5" s="1"/>
  <c r="G51" i="5"/>
  <c r="I42" i="5"/>
  <c r="H42" i="5"/>
  <c r="G42" i="5"/>
  <c r="B42" i="5"/>
  <c r="AD41" i="4"/>
  <c r="AJ39" i="4"/>
  <c r="R39" i="4"/>
  <c r="AI38" i="4"/>
  <c r="X38" i="4"/>
  <c r="W38" i="4"/>
  <c r="R38" i="4"/>
  <c r="Q38" i="4"/>
  <c r="L38" i="4"/>
  <c r="K38" i="4"/>
  <c r="F38" i="4"/>
  <c r="E38" i="4"/>
  <c r="AI37" i="4"/>
  <c r="X37" i="4"/>
  <c r="W37" i="4"/>
  <c r="R37" i="4"/>
  <c r="Q37" i="4"/>
  <c r="L37" i="4"/>
  <c r="K37" i="4"/>
  <c r="F37" i="4"/>
  <c r="E37" i="4"/>
  <c r="X36" i="4"/>
  <c r="W36" i="4"/>
  <c r="R36" i="4"/>
  <c r="Q36" i="4"/>
  <c r="L36" i="4"/>
  <c r="K36" i="4"/>
  <c r="F36" i="4"/>
  <c r="E36" i="4"/>
  <c r="X35" i="4"/>
  <c r="W35" i="4"/>
  <c r="R35" i="4"/>
  <c r="Q35" i="4"/>
  <c r="L35" i="4"/>
  <c r="K35" i="4"/>
  <c r="F35" i="4"/>
  <c r="E35" i="4"/>
  <c r="X34" i="4"/>
  <c r="W34" i="4"/>
  <c r="R34" i="4"/>
  <c r="Q34" i="4"/>
  <c r="L34" i="4"/>
  <c r="K34" i="4"/>
  <c r="F34" i="4"/>
  <c r="E34" i="4"/>
  <c r="X33" i="4"/>
  <c r="W33" i="4"/>
  <c r="R33" i="4"/>
  <c r="Q33" i="4"/>
  <c r="L33" i="4"/>
  <c r="K33" i="4"/>
  <c r="F33" i="4"/>
  <c r="E33" i="4"/>
  <c r="AD32" i="4"/>
  <c r="AC32" i="4"/>
  <c r="X32" i="4"/>
  <c r="W32" i="4"/>
  <c r="R32" i="4"/>
  <c r="Q32" i="4"/>
  <c r="L32" i="4"/>
  <c r="K32" i="4"/>
  <c r="F32" i="4"/>
  <c r="E32" i="4"/>
  <c r="AD31" i="4"/>
  <c r="AC31" i="4"/>
  <c r="X31" i="4"/>
  <c r="W31" i="4"/>
  <c r="R31" i="4"/>
  <c r="Q31" i="4"/>
  <c r="L31" i="4"/>
  <c r="K31" i="4"/>
  <c r="F31" i="4"/>
  <c r="E31" i="4"/>
  <c r="AD30" i="4"/>
  <c r="AC30" i="4"/>
  <c r="X30" i="4"/>
  <c r="W30" i="4"/>
  <c r="R30" i="4"/>
  <c r="Q30" i="4"/>
  <c r="L30" i="4"/>
  <c r="K30" i="4"/>
  <c r="F30" i="4"/>
  <c r="E30" i="4"/>
  <c r="AD29" i="4"/>
  <c r="AC29" i="4"/>
  <c r="X29" i="4"/>
  <c r="W29" i="4"/>
  <c r="R29" i="4"/>
  <c r="Q29" i="4"/>
  <c r="L29" i="4"/>
  <c r="K29" i="4"/>
  <c r="F29" i="4"/>
  <c r="F39" i="4" s="1"/>
  <c r="E29" i="4"/>
  <c r="AD28" i="4"/>
  <c r="AC28" i="4"/>
  <c r="X28" i="4"/>
  <c r="X39" i="4" s="1"/>
  <c r="W28" i="4"/>
  <c r="R28" i="4"/>
  <c r="Q28" i="4"/>
  <c r="L28" i="4"/>
  <c r="K28" i="4"/>
  <c r="F28" i="4"/>
  <c r="E28" i="4"/>
  <c r="AD27" i="4"/>
  <c r="AD39" i="4" s="1"/>
  <c r="AC27" i="4"/>
  <c r="X27" i="4"/>
  <c r="W27" i="4"/>
  <c r="L27" i="4"/>
  <c r="L39" i="4" s="1"/>
  <c r="R40" i="4" s="1"/>
  <c r="K27" i="4"/>
  <c r="F27" i="4"/>
  <c r="E27" i="4"/>
  <c r="H78" i="3"/>
  <c r="H79" i="3"/>
  <c r="H77" i="3"/>
  <c r="H76" i="3"/>
  <c r="H70" i="1"/>
  <c r="G70" i="1"/>
  <c r="H73" i="3"/>
  <c r="H72" i="3"/>
  <c r="H71" i="3"/>
  <c r="H70" i="3"/>
  <c r="H69" i="3"/>
  <c r="H68" i="3"/>
  <c r="H67" i="3"/>
  <c r="H66" i="3"/>
  <c r="H65" i="3"/>
  <c r="H64" i="3"/>
  <c r="H63" i="3"/>
  <c r="H62" i="3"/>
  <c r="H61" i="3"/>
  <c r="H60" i="3"/>
  <c r="H59" i="3"/>
  <c r="H58" i="3"/>
  <c r="H57" i="3"/>
  <c r="H56" i="3"/>
  <c r="H55" i="3"/>
  <c r="H54" i="3"/>
  <c r="H53" i="3"/>
  <c r="H52" i="3"/>
  <c r="H51" i="3"/>
  <c r="H50" i="3"/>
  <c r="H49" i="3"/>
  <c r="H48" i="3"/>
  <c r="H47" i="3"/>
  <c r="H46" i="3"/>
  <c r="H45" i="3"/>
  <c r="K59" i="1"/>
  <c r="J59" i="1"/>
  <c r="I59" i="1"/>
  <c r="H51" i="1"/>
  <c r="H59" i="1" s="1"/>
  <c r="G51" i="1"/>
  <c r="H42" i="3"/>
  <c r="H41" i="3"/>
  <c r="H40" i="3"/>
  <c r="H39" i="3"/>
  <c r="H38" i="3"/>
  <c r="H37" i="3"/>
  <c r="H36" i="3"/>
  <c r="H35" i="3"/>
  <c r="H34" i="3"/>
  <c r="H33" i="3"/>
  <c r="H32" i="3"/>
  <c r="H31" i="3"/>
  <c r="H30" i="3"/>
  <c r="H29" i="3"/>
  <c r="H28" i="3"/>
  <c r="H27" i="3"/>
  <c r="H26" i="3"/>
  <c r="H25" i="3"/>
  <c r="H24" i="3"/>
  <c r="H23" i="3"/>
  <c r="H22" i="3"/>
  <c r="H21" i="3"/>
  <c r="H20" i="3"/>
  <c r="H19" i="3"/>
  <c r="H18" i="3"/>
  <c r="H17" i="3"/>
  <c r="H16" i="3"/>
  <c r="H15" i="3"/>
  <c r="H14" i="3"/>
  <c r="H9" i="3"/>
  <c r="H8" i="3"/>
  <c r="H7" i="3"/>
  <c r="H6" i="3"/>
  <c r="H5" i="3"/>
  <c r="H4" i="3"/>
  <c r="H3" i="3"/>
  <c r="H42" i="1"/>
  <c r="I42" i="1"/>
  <c r="B42" i="1"/>
  <c r="AD40" i="4" l="1"/>
  <c r="AD42" i="4" s="1"/>
  <c r="G42" i="1" l="1"/>
</calcChain>
</file>

<file path=xl/sharedStrings.xml><?xml version="1.0" encoding="utf-8"?>
<sst xmlns="http://schemas.openxmlformats.org/spreadsheetml/2006/main" count="759" uniqueCount="443">
  <si>
    <t>OPERACIONES DE INGRESO</t>
  </si>
  <si>
    <t>Tipo de Operación</t>
  </si>
  <si>
    <t>Cuantía en pesos</t>
  </si>
  <si>
    <t>Cuantía en USD</t>
  </si>
  <si>
    <t>Total</t>
  </si>
  <si>
    <t>OPERACIONES DE EGRESO</t>
  </si>
  <si>
    <t>Capital en pesos Col</t>
  </si>
  <si>
    <t>Intereses en pesos Col.</t>
  </si>
  <si>
    <t>Abonos a Capital en pesos Col</t>
  </si>
  <si>
    <t>Saldo en pesos Col.</t>
  </si>
  <si>
    <t xml:space="preserve">Concepto </t>
  </si>
  <si>
    <t>Valores  e información del cliente en pesos</t>
  </si>
  <si>
    <t>(*) En caso de no tener el definitivo incluir  valores estimados.</t>
  </si>
  <si>
    <t xml:space="preserve">Favor incluir la información basica a continuación para verificar la obligatoriedad en materia de </t>
  </si>
  <si>
    <t>precios de transferencia para el año gravable</t>
  </si>
  <si>
    <t>(…)</t>
  </si>
  <si>
    <r>
      <t>ARTÍCULO  1°</t>
    </r>
    <r>
      <rPr>
        <sz val="10"/>
        <color rgb="FF000000"/>
        <rFont val="Trebuchet MS"/>
        <family val="2"/>
      </rPr>
      <t>. De conformidad con los criterios señalados en el artículo 260-7 del Estatuto Tributario, a continuación se determinan los países, jurisdicciones, dominios, estados asociados o territorios que se consideran como paraísos fiscales:</t>
    </r>
  </si>
  <si>
    <t>1. Antigua y Barbuda</t>
  </si>
  <si>
    <t>2. Archipiélago de Svalbard</t>
  </si>
  <si>
    <t>3. Barbados</t>
  </si>
  <si>
    <t>4. Colectividad Territorial de San Pedro y Miguelón</t>
  </si>
  <si>
    <t>6. Estado de Brunei Darussalam</t>
  </si>
  <si>
    <t>7. Estado de Kuwait</t>
  </si>
  <si>
    <t>8. Estado de Qatar</t>
  </si>
  <si>
    <t>9. Estado Independiente de Samoa Occidental</t>
  </si>
  <si>
    <t>10. Granada</t>
  </si>
  <si>
    <t>11. Hong Kong</t>
  </si>
  <si>
    <t>12. Isla Queshm</t>
  </si>
  <si>
    <t>13. Islas Cook</t>
  </si>
  <si>
    <t>14. Islas Pitcairn, Henderson, Ducie y Oeno</t>
  </si>
  <si>
    <t>15. Islas Salomón</t>
  </si>
  <si>
    <t>16. Labuán</t>
  </si>
  <si>
    <t>17. Macao</t>
  </si>
  <si>
    <t>18. Mancomunidad de Dominica</t>
  </si>
  <si>
    <t>19. Mancomunidad de las Bahamas</t>
  </si>
  <si>
    <t>21. Reino de Bahrein</t>
  </si>
  <si>
    <t>22. Reino Hachemí de Jordania</t>
  </si>
  <si>
    <t>23. República Cooperativa de Guyana</t>
  </si>
  <si>
    <t>24. República de Angola</t>
  </si>
  <si>
    <t>25. República de Cabo Verde</t>
  </si>
  <si>
    <t>26. República de las Islas Marshall</t>
  </si>
  <si>
    <t>27. República de Liberia</t>
  </si>
  <si>
    <t>28. República de Maldivas</t>
  </si>
  <si>
    <t>29. República de Mauricio</t>
  </si>
  <si>
    <t>30. República de Nauru</t>
  </si>
  <si>
    <t>32. República de Seychelles</t>
  </si>
  <si>
    <t>33. República de Trinidad y Tobago</t>
  </si>
  <si>
    <t>34. República de Vanuatu</t>
  </si>
  <si>
    <t>35. República del Yemen</t>
  </si>
  <si>
    <t>36. República Libanesa</t>
  </si>
  <si>
    <t>37. San Kitts &amp; Nevis</t>
  </si>
  <si>
    <t>38. San Vicente y las Granadinas</t>
  </si>
  <si>
    <t>39. Santa Elena, Ascensión y Tristan de Cunha</t>
  </si>
  <si>
    <t>40. Santa Lucía</t>
  </si>
  <si>
    <t>41. Sultanía de Omán</t>
  </si>
  <si>
    <r>
      <t xml:space="preserve">5. Emiratos Árabes Unidos </t>
    </r>
    <r>
      <rPr>
        <b/>
        <sz val="10"/>
        <color rgb="FF000000"/>
        <rFont val="Trebuchet MS"/>
        <family val="2"/>
      </rPr>
      <t/>
    </r>
  </si>
  <si>
    <t>(Excluido por el art. 1, Decreto 2095 de octubre 21 de 2014)</t>
  </si>
  <si>
    <r>
      <t xml:space="preserve">20. Principado de Mónaco </t>
    </r>
    <r>
      <rPr>
        <b/>
        <sz val="10"/>
        <color rgb="FF000000"/>
        <rFont val="Trebuchet MS"/>
        <family val="2"/>
      </rPr>
      <t/>
    </r>
  </si>
  <si>
    <r>
      <t xml:space="preserve">31. República de Panamá </t>
    </r>
    <r>
      <rPr>
        <b/>
        <sz val="10"/>
        <color rgb="FF000000"/>
        <rFont val="Trebuchet MS"/>
        <family val="2"/>
      </rPr>
      <t/>
    </r>
  </si>
  <si>
    <t>Describa las actividades económicas</t>
  </si>
  <si>
    <t>Código CIIU</t>
  </si>
  <si>
    <t>Actividad Económica Principal</t>
  </si>
  <si>
    <t>Actividad Económica Secundaria</t>
  </si>
  <si>
    <t xml:space="preserve">OPERACIONES DE FINANCIAMIENTO.  </t>
  </si>
  <si>
    <t>PAIS</t>
  </si>
  <si>
    <r>
      <t>PARAÍSOS FISCALES</t>
    </r>
    <r>
      <rPr>
        <b/>
        <sz val="10"/>
        <color rgb="FFFF0000"/>
        <rFont val="Trebuchet MS"/>
        <family val="2"/>
      </rPr>
      <t xml:space="preserve"> (Decreto 1966 de octubre 7 de 2014)</t>
    </r>
  </si>
  <si>
    <t>Umbrales según ET</t>
  </si>
  <si>
    <t>Si / No</t>
  </si>
  <si>
    <t>Completar los campos</t>
  </si>
  <si>
    <t>¿SON PARTE DE UN GRUPO MULTINACIONAL ?</t>
  </si>
  <si>
    <t>Mes / Año 
Del préstamo</t>
  </si>
  <si>
    <t>Patrimonio bruto en el último día del año o periodo gravable 2019 (*)</t>
  </si>
  <si>
    <t>Ingresos brutos del año gravable 2019 (*)</t>
  </si>
  <si>
    <t>CUESTIONARIO PRECIOS DE TRANSFERENCIA 2020</t>
  </si>
  <si>
    <t>Ingresos brutos del año gravable 2021 (*)</t>
  </si>
  <si>
    <t>Patrimonio bruto en el último día del año o periodo gravable 2021 (*)</t>
  </si>
  <si>
    <t>AFGANISTAN-013</t>
  </si>
  <si>
    <t>ALBANIA-017</t>
  </si>
  <si>
    <t>ALEMANIA-023</t>
  </si>
  <si>
    <t>ANDORRA-037</t>
  </si>
  <si>
    <t>ANGOLA-040</t>
  </si>
  <si>
    <t>ANGUILLA-041</t>
  </si>
  <si>
    <t>ANTIGUA Y BARBUDA-043</t>
  </si>
  <si>
    <t>ANTILLAS HOLANDESAS-047</t>
  </si>
  <si>
    <t>ARABIA SAUDITA-053</t>
  </si>
  <si>
    <t>ARGELIA-059</t>
  </si>
  <si>
    <t>ARGENTINA-063</t>
  </si>
  <si>
    <t>ARMENIA-026</t>
  </si>
  <si>
    <t>ARUBA-027</t>
  </si>
  <si>
    <t>AUSTRALIA-069</t>
  </si>
  <si>
    <t>AUSTRIA-072</t>
  </si>
  <si>
    <t>AZERBAIJAN-074</t>
  </si>
  <si>
    <t>BAHAMAS-077</t>
  </si>
  <si>
    <t>BAHREIN-080</t>
  </si>
  <si>
    <t>BANGLADESH-081</t>
  </si>
  <si>
    <t>BARBADOS-083</t>
  </si>
  <si>
    <t>BELGICA-087</t>
  </si>
  <si>
    <t>BELICE-088</t>
  </si>
  <si>
    <t>BELORUS-091</t>
  </si>
  <si>
    <t>BENIN-229</t>
  </si>
  <si>
    <t>BERMUDAS-090</t>
  </si>
  <si>
    <t>BIRMANIA (MYANMAR)-093</t>
  </si>
  <si>
    <t>BOLIVIA-097</t>
  </si>
  <si>
    <t>BOSNIA-HERZEGOVINA-029</t>
  </si>
  <si>
    <t>BOTSWANA-101</t>
  </si>
  <si>
    <t>BRASIL-105</t>
  </si>
  <si>
    <t>BRUNEI DARUSSALAM-108</t>
  </si>
  <si>
    <t>BULGARIA-111</t>
  </si>
  <si>
    <t>BURKINA FASSO-031</t>
  </si>
  <si>
    <t>BURUNDI-115</t>
  </si>
  <si>
    <t>BUTAN-119</t>
  </si>
  <si>
    <t>CABO VERDE-127</t>
  </si>
  <si>
    <t>CAIMAN, ISLAS-137</t>
  </si>
  <si>
    <t>CAMERUN, REPUBLICA U-145</t>
  </si>
  <si>
    <t>CANADA-149</t>
  </si>
  <si>
    <t>CANAL(NORMANDAS),ISL-155</t>
  </si>
  <si>
    <t>CANTON ENDERBURY,ISL-157</t>
  </si>
  <si>
    <t>CHAD-203</t>
  </si>
  <si>
    <t>CHILE-211</t>
  </si>
  <si>
    <t>CHINA-215</t>
  </si>
  <si>
    <t>CHIPRE-221</t>
  </si>
  <si>
    <t>CIUDAD DEL VATICANO-159</t>
  </si>
  <si>
    <t>COCOS (KEELING), ISL-165</t>
  </si>
  <si>
    <t>COLOMBIA-169</t>
  </si>
  <si>
    <t>COMORAS-173</t>
  </si>
  <si>
    <t>COMUNIDAD EUROPEA-998</t>
  </si>
  <si>
    <t>CONGO-177</t>
  </si>
  <si>
    <t>COOK, ISLAS-183</t>
  </si>
  <si>
    <t>COREA DEL NORTE,REPU-187</t>
  </si>
  <si>
    <t>COREA DEL SUR, REPUB-190</t>
  </si>
  <si>
    <t>COSTA DE MARFIL-193</t>
  </si>
  <si>
    <t>COSTA RICA-196</t>
  </si>
  <si>
    <t>CROACIA-198</t>
  </si>
  <si>
    <t>CUBA-199</t>
  </si>
  <si>
    <t>CURACAO-789</t>
  </si>
  <si>
    <t>DINAMARCA-232</t>
  </si>
  <si>
    <t>DJIBOUTI-783</t>
  </si>
  <si>
    <t>DOMINICA-235</t>
  </si>
  <si>
    <t>ECUADOR-239</t>
  </si>
  <si>
    <t>EGIPTO-240</t>
  </si>
  <si>
    <t>EL SALVADOR-242</t>
  </si>
  <si>
    <t>EMIRATOS ARABES UNID-244</t>
  </si>
  <si>
    <t>ERITREA-243</t>
  </si>
  <si>
    <t>ESLOVAQUIA-246</t>
  </si>
  <si>
    <t>ESLOVENIA-247</t>
  </si>
  <si>
    <t>ESPAÑA-245</t>
  </si>
  <si>
    <t>ESTADOS UNIDOS-249</t>
  </si>
  <si>
    <t>ESTONIA-251</t>
  </si>
  <si>
    <t>ETIOPIA-253</t>
  </si>
  <si>
    <t>FEROE, ISLAS-259</t>
  </si>
  <si>
    <t>FIJI-870</t>
  </si>
  <si>
    <t>FILIPINAS-267</t>
  </si>
  <si>
    <t>FINLANDIA-271</t>
  </si>
  <si>
    <t>FRANCIA-275</t>
  </si>
  <si>
    <t>GABON-281</t>
  </si>
  <si>
    <t>GAMBIA-285</t>
  </si>
  <si>
    <t>GAZA Y JERICO-286</t>
  </si>
  <si>
    <t>GEORGIA-287</t>
  </si>
  <si>
    <t>GHANA-289</t>
  </si>
  <si>
    <t>GIBRALTAR-293</t>
  </si>
  <si>
    <t>GRANADA-297</t>
  </si>
  <si>
    <t>GRECIA-301</t>
  </si>
  <si>
    <t>GROENLANDIA-305</t>
  </si>
  <si>
    <t>GUADALUPE-309</t>
  </si>
  <si>
    <t>GUAM-313</t>
  </si>
  <si>
    <t>GUATEMALA-317</t>
  </si>
  <si>
    <t>GUAYANA FRANCESA-325</t>
  </si>
  <si>
    <t>GUINEA-329</t>
  </si>
  <si>
    <t>GUINEA - BISSAU-334</t>
  </si>
  <si>
    <t>GUINEA ECUATORIAL-331</t>
  </si>
  <si>
    <t>GUYANA-337</t>
  </si>
  <si>
    <t>HAITI-341</t>
  </si>
  <si>
    <t>HONDURAS-345</t>
  </si>
  <si>
    <t>HONG KONG-351</t>
  </si>
  <si>
    <t>HUNGRIA-355</t>
  </si>
  <si>
    <t>INDIA-361</t>
  </si>
  <si>
    <t>INDONESIA-365</t>
  </si>
  <si>
    <t>IRAK-369</t>
  </si>
  <si>
    <t>IRAN, REPUBLICA ISLA-372</t>
  </si>
  <si>
    <t>IRLANDA (EIRE)-375</t>
  </si>
  <si>
    <t>ISLA DE MAN-033</t>
  </si>
  <si>
    <t>ISLANDIA-379</t>
  </si>
  <si>
    <t>ISLAS MENORES DE ESTADOS UNIDOS-566</t>
  </si>
  <si>
    <t>ISRAEL-383</t>
  </si>
  <si>
    <t>ITALIA-386</t>
  </si>
  <si>
    <t>JAMAICA-391</t>
  </si>
  <si>
    <t>JAPON-399</t>
  </si>
  <si>
    <t>JOHNSTON,ISLA-395</t>
  </si>
  <si>
    <t>JORDANIA-403</t>
  </si>
  <si>
    <t>KAMPUCHEA (CAMBOYA)-141</t>
  </si>
  <si>
    <t>KAZAJSTAN-406</t>
  </si>
  <si>
    <t>KENYA-410</t>
  </si>
  <si>
    <t>KIRGUIZISTAN-412</t>
  </si>
  <si>
    <t>KIRIBATI-411</t>
  </si>
  <si>
    <t>KUWAIT-413</t>
  </si>
  <si>
    <t>LAOS,REPUBLICA POPUL-420</t>
  </si>
  <si>
    <t>LESOTHO-426</t>
  </si>
  <si>
    <t>LETONIA-429</t>
  </si>
  <si>
    <t>LIBANO-431</t>
  </si>
  <si>
    <t>LIBERIA-434</t>
  </si>
  <si>
    <t>LIBIA(INCLUYE FEZZAN-438</t>
  </si>
  <si>
    <t>LIECHTENSTEIN-440</t>
  </si>
  <si>
    <t>LITUANIA-443</t>
  </si>
  <si>
    <t>LUXEMBURGO-445</t>
  </si>
  <si>
    <t>MACAO-447</t>
  </si>
  <si>
    <t>MACEDONIA-448</t>
  </si>
  <si>
    <t>MADAGASCAR-450</t>
  </si>
  <si>
    <t>MALASIA-455</t>
  </si>
  <si>
    <t>MALAWI-458</t>
  </si>
  <si>
    <t>MALDIVAS-461</t>
  </si>
  <si>
    <t>MALI-464</t>
  </si>
  <si>
    <t>MALTA-467</t>
  </si>
  <si>
    <t>MARIANAS DEL NORTE,I-469</t>
  </si>
  <si>
    <t>MARRUECOS-474</t>
  </si>
  <si>
    <t>MARSHALL, ISLAS-472</t>
  </si>
  <si>
    <t>MARTINICA-477</t>
  </si>
  <si>
    <t>MAURICIO-485</t>
  </si>
  <si>
    <t>MAURITANIA-488</t>
  </si>
  <si>
    <t>MEXICO-493</t>
  </si>
  <si>
    <t>MICRONESIA,ESTADOS F-494</t>
  </si>
  <si>
    <t>MIDWAY, ISLAS-495</t>
  </si>
  <si>
    <t>MOLDAVIA-496</t>
  </si>
  <si>
    <t>MONACO-498</t>
  </si>
  <si>
    <t>MONGOLIA-497</t>
  </si>
  <si>
    <t>MONSERRAT, ISLA-501</t>
  </si>
  <si>
    <t>MONTENEGRO-502</t>
  </si>
  <si>
    <t>MOZAMBIQUE-505</t>
  </si>
  <si>
    <t>NAMIBIA-507</t>
  </si>
  <si>
    <t>NAURU-508</t>
  </si>
  <si>
    <t>NAVIDAD (CHRISTMAS)-511</t>
  </si>
  <si>
    <t>NEPAL-517</t>
  </si>
  <si>
    <t>NICARAGUA-521</t>
  </si>
  <si>
    <t>NIGER-525</t>
  </si>
  <si>
    <t>NIGERIA-528</t>
  </si>
  <si>
    <t>NIUE, ISLA-531</t>
  </si>
  <si>
    <t>NIVE ISLA-001</t>
  </si>
  <si>
    <t>NO DECLARADOS-999</t>
  </si>
  <si>
    <t>NORFOLK, ISLA-535</t>
  </si>
  <si>
    <t>NORUEGA-538</t>
  </si>
  <si>
    <t>NUEVA CALEDONIA-542</t>
  </si>
  <si>
    <t>NUEVA ZELANDIA-548</t>
  </si>
  <si>
    <t>OMAN-556</t>
  </si>
  <si>
    <t>PAISES BAJOS(HOLANDA-573</t>
  </si>
  <si>
    <t>PAKISTAN-576</t>
  </si>
  <si>
    <t>PALAU, ISLAS-578</t>
  </si>
  <si>
    <t>PALESTINA-579</t>
  </si>
  <si>
    <t>PANAMA-580</t>
  </si>
  <si>
    <t>PAPUASIA NUEV GUINEA-545</t>
  </si>
  <si>
    <t>PARAGUAY-586</t>
  </si>
  <si>
    <t>PERU-589</t>
  </si>
  <si>
    <t>PITCAIRN, ISLA-593</t>
  </si>
  <si>
    <t>POLINESIA FRANCESA-599</t>
  </si>
  <si>
    <t>POLONIA-603</t>
  </si>
  <si>
    <t>PORTUGAL-607</t>
  </si>
  <si>
    <t>PUERTO RICO-611</t>
  </si>
  <si>
    <t>QATAR-618</t>
  </si>
  <si>
    <t>REINO UNIDO-628</t>
  </si>
  <si>
    <t>REPUBLICA CENTROAFRI-640</t>
  </si>
  <si>
    <t>REPUBLICA CHECA-644</t>
  </si>
  <si>
    <t>REPUBLICA DEMOCRATICA DEL CONGO-888</t>
  </si>
  <si>
    <t>REPUBLICA DOMINICANA-647</t>
  </si>
  <si>
    <t>REUNION-660</t>
  </si>
  <si>
    <t>RUMANIA-670</t>
  </si>
  <si>
    <t>RUSIA-676</t>
  </si>
  <si>
    <t>RWANDA-675</t>
  </si>
  <si>
    <t>SAHARA OCCIDENTAL-685</t>
  </si>
  <si>
    <t>SALOMSN, ISLAS-677</t>
  </si>
  <si>
    <t>SAMOA-687</t>
  </si>
  <si>
    <t>SAMOA NORTEAMERICANA-690</t>
  </si>
  <si>
    <t>SAN CRISTOBAL Y NIEVES-695</t>
  </si>
  <si>
    <t>SAN MARINO-697</t>
  </si>
  <si>
    <t>SAN PEDRO Y MIGUELON-700</t>
  </si>
  <si>
    <t>SAN VICENTE Y LAS GR-705</t>
  </si>
  <si>
    <t>SANTA ELENA-710</t>
  </si>
  <si>
    <t>SANTA LUCIA-715</t>
  </si>
  <si>
    <t>SANTO TOME Y PRINCIP-720</t>
  </si>
  <si>
    <t>SENEGAL-728</t>
  </si>
  <si>
    <t>SERBIA-032</t>
  </si>
  <si>
    <t>SEYCHELLES-731</t>
  </si>
  <si>
    <t>SIERRA LEONA-735</t>
  </si>
  <si>
    <t>SINGAPUR-741</t>
  </si>
  <si>
    <t>SIRIA,REPUBLICA ARAB-744</t>
  </si>
  <si>
    <t>SOMALIA-748</t>
  </si>
  <si>
    <t>SRI LANKA-750</t>
  </si>
  <si>
    <t>SUDAFRICA,REPUBLICA-756</t>
  </si>
  <si>
    <t>SUDAN-759</t>
  </si>
  <si>
    <t>SUECIA-764</t>
  </si>
  <si>
    <t>SUIZA-767</t>
  </si>
  <si>
    <t>SURINAM-770</t>
  </si>
  <si>
    <t>SWAZILANDIA-773</t>
  </si>
  <si>
    <t>TADJIKISTAN-774</t>
  </si>
  <si>
    <t>TAILANDIA-776</t>
  </si>
  <si>
    <t>TAIWAN (FORMOSA)-218</t>
  </si>
  <si>
    <t>TANZANIA,REPUBLICA U-780</t>
  </si>
  <si>
    <t>TERRI ANTARTICO BRIT-786</t>
  </si>
  <si>
    <t>TERRITORI BRITANICO-787</t>
  </si>
  <si>
    <t>TIMOR DEL ESTE-788</t>
  </si>
  <si>
    <t>TOGO-800</t>
  </si>
  <si>
    <t>TOKELAU-805</t>
  </si>
  <si>
    <t>TONGA-810</t>
  </si>
  <si>
    <t>TRINIDAD Y TOBAGO-815</t>
  </si>
  <si>
    <t>TUNICIA-820</t>
  </si>
  <si>
    <t>TURCAS Y CAICOS,ISLA-823</t>
  </si>
  <si>
    <t>TURKMENISTAN-825</t>
  </si>
  <si>
    <t>TURQUIA-827</t>
  </si>
  <si>
    <t>TUVALU-828</t>
  </si>
  <si>
    <t>UCRANIA-830</t>
  </si>
  <si>
    <t>UGANDA-833</t>
  </si>
  <si>
    <t>URUGUAY-845</t>
  </si>
  <si>
    <t>UZBEKISTAN-847</t>
  </si>
  <si>
    <t>VANUATU-551</t>
  </si>
  <si>
    <t>VENEZUELA-850</t>
  </si>
  <si>
    <t>VIETNAM-855</t>
  </si>
  <si>
    <t>VIRGENES,ISLAS(BRITA-863</t>
  </si>
  <si>
    <t>VIRGENES,ISLAS(NORTE-866</t>
  </si>
  <si>
    <t>WALLIS Y FORTUNA,ISL-875</t>
  </si>
  <si>
    <t>YEMEN-880</t>
  </si>
  <si>
    <t>YUGOSLAVIA-885</t>
  </si>
  <si>
    <t>ZAMBIA-890</t>
  </si>
  <si>
    <t>ZIMBABWE-665</t>
  </si>
  <si>
    <t>ZONA CANAL DE PANAMA-895</t>
  </si>
  <si>
    <t>ZONA NEUTRAL(PALESTA-897</t>
  </si>
  <si>
    <t>CUESTIONARIO PRECIOS DE TRANSFERENCIA 2021</t>
  </si>
  <si>
    <t>RAZON SOCIAL</t>
  </si>
  <si>
    <t>NIT</t>
  </si>
  <si>
    <r>
      <t xml:space="preserve">OPERACIONES CON </t>
    </r>
    <r>
      <rPr>
        <b/>
        <sz val="11"/>
        <color rgb="FFFF0000"/>
        <rFont val="Trebuchet MS"/>
        <family val="2"/>
      </rPr>
      <t xml:space="preserve">VINCULADAS </t>
    </r>
  </si>
  <si>
    <t>SI</t>
  </si>
  <si>
    <t>NO</t>
  </si>
  <si>
    <t xml:space="preserve">OTORGADO </t>
  </si>
  <si>
    <t>RECIBIDO</t>
  </si>
  <si>
    <t>NUMERO DE IDENTIFICACION</t>
  </si>
  <si>
    <t>Deducible en Renta
SI / NO</t>
  </si>
  <si>
    <t>Tasa de Interes</t>
  </si>
  <si>
    <t>Subordinadas</t>
  </si>
  <si>
    <t>Sucursales</t>
  </si>
  <si>
    <t>Agencias</t>
  </si>
  <si>
    <t>Establecimientos Permanentes</t>
  </si>
  <si>
    <t>Otros Tipos de Vinculación</t>
  </si>
  <si>
    <t>Compañías domiciliadas en Zona Franca</t>
  </si>
  <si>
    <t>Compañías domiciliadas en Jurisdicciones No Cooperantes o de Baja o Nula Imposición</t>
  </si>
  <si>
    <t>Tipo</t>
  </si>
  <si>
    <t xml:space="preserve">No. </t>
  </si>
  <si>
    <t>TIPO DE VINCULACIÓN</t>
  </si>
  <si>
    <t>TIPO DE PRESTAMO
Seleccione OTORGADO/RECIBIDO</t>
  </si>
  <si>
    <t>Ingresos Netos por Venta de Inventarios Producidos</t>
  </si>
  <si>
    <t>Ingresos Netos por Venta de Inventarios No Producidos</t>
  </si>
  <si>
    <t>Ingresos por Servicios Intermedios de la Producción - Maquila</t>
  </si>
  <si>
    <t>Ingresos por Servicios Administrativos</t>
  </si>
  <si>
    <t>Ingresos por Asistencia Técnica</t>
  </si>
  <si>
    <t>Ingresos por Servicios Técnicos</t>
  </si>
  <si>
    <t>Ingresos por Otros Servicios</t>
  </si>
  <si>
    <t>Ingresos por Honorarios</t>
  </si>
  <si>
    <t>Ingresos por Comisiones</t>
  </si>
  <si>
    <t>Ingresos por Publicidad</t>
  </si>
  <si>
    <t>Ingresos por Seguros y Reaseguros</t>
  </si>
  <si>
    <t>Ingresos por Derivados Financieros</t>
  </si>
  <si>
    <t>Ingresos por Intereses Sobre Préstamos</t>
  </si>
  <si>
    <t>Ingresos por Arrendamientos</t>
  </si>
  <si>
    <t>Ingresos por Arrendamientos Financieros</t>
  </si>
  <si>
    <t>Ingresos por Prestación de Otros Servicios Financieros</t>
  </si>
  <si>
    <t>Ingresos por Garantías</t>
  </si>
  <si>
    <t>Ingresos por Enajenación de Acciones (Inventario)</t>
  </si>
  <si>
    <t>Ingresos pro Enajenación de Acciones y Aportes (Activo Fijo)</t>
  </si>
  <si>
    <t>Ingresos por Venta de Cartera</t>
  </si>
  <si>
    <t>Ingresos por Venta de Activos Fijos No Depreciables</t>
  </si>
  <si>
    <t>Ingresos por Venta de Activos Fijos Depreciables, Amortizables y Agotables</t>
  </si>
  <si>
    <t>Ingresos por Venta de Intangibles o Derechos tales como Patentes, Know-How, Marcas, entre otros</t>
  </si>
  <si>
    <t>Ingresos por Cesión de Intangibles, Derechos u Obligaciones</t>
  </si>
  <si>
    <t xml:space="preserve">Ingresos por Licenciamientos o Franquicias </t>
  </si>
  <si>
    <t>Ingresos por Regalías</t>
  </si>
  <si>
    <t>Ingresos por Otras Inversiones</t>
  </si>
  <si>
    <t>Ingresos por Otros Activos</t>
  </si>
  <si>
    <t xml:space="preserve">Otros Ingresos </t>
  </si>
  <si>
    <t>¿Esta transacción se ha realizadon también con terceros independientes?</t>
  </si>
  <si>
    <t>Egresos por Compra Neta de Inventario para Producción</t>
  </si>
  <si>
    <t>Egresos por Compra Neta de Inventario para Distribución</t>
  </si>
  <si>
    <t>Egresos por Servicios Intermedios de la Producción - Maquila</t>
  </si>
  <si>
    <t>Egresos por Servicios Administrativos</t>
  </si>
  <si>
    <t>Egresos por Asistencia Técnica</t>
  </si>
  <si>
    <t>Egresos por Servicios Técnicos</t>
  </si>
  <si>
    <t>Egresos por Otros Servicios</t>
  </si>
  <si>
    <t>Egresos por Honorarios</t>
  </si>
  <si>
    <t>Egresos por Comisiones</t>
  </si>
  <si>
    <t>Egresos por Publicidad</t>
  </si>
  <si>
    <t>Egresos por Seguros y Reaseguros</t>
  </si>
  <si>
    <t>Egresos por Derivados Financieros</t>
  </si>
  <si>
    <t>Egresos por Intereses Sobre Préstamos</t>
  </si>
  <si>
    <t>Egresos por Arrendamientos</t>
  </si>
  <si>
    <t>Egresos por Arrendamientos Financieros</t>
  </si>
  <si>
    <t>Egresos por Prestación de Otros Servicios Financieros</t>
  </si>
  <si>
    <t>Egresos por Garantías</t>
  </si>
  <si>
    <t>Egresos por Enajenación de Acciones (Inventario)</t>
  </si>
  <si>
    <t>Egresos pro Enajenación de Acciones y Aportes (Activo Fijo)</t>
  </si>
  <si>
    <t>Egresos por Venta de Cartera</t>
  </si>
  <si>
    <t>Egresos por Venta de Activos Fijos No Depreciables</t>
  </si>
  <si>
    <t>Egresos por Venta de Activos Fijos Depreciables, Amortizables y Agotables</t>
  </si>
  <si>
    <t>Egresos por Venta de Intangibles o Derechos tales como Patentes, Know-How, Marcas, entre otros</t>
  </si>
  <si>
    <t>Egresos por Cesión de Intangibles, Derechos u Obligaciones</t>
  </si>
  <si>
    <t xml:space="preserve">Egresos por Licenciamientos o Franquicias </t>
  </si>
  <si>
    <t>Egresos por Regalías</t>
  </si>
  <si>
    <t>Egresos por Otras Inversiones</t>
  </si>
  <si>
    <t>Egresos por Otros Activos</t>
  </si>
  <si>
    <t>Otros Egresos</t>
  </si>
  <si>
    <t>OTRAS OPERACIONES</t>
  </si>
  <si>
    <t>Aportes en Especie o en Industria a Sociedades o Entidades Extranjeras</t>
  </si>
  <si>
    <t>Aportes de Intangibles a Sociedades o Entidades Extranjeras</t>
  </si>
  <si>
    <t>Reintegros o Reembolsos de Gastos con vinculados que no fueron reflejados en el Estado de Resultados</t>
  </si>
  <si>
    <t>Operaciones Efectuadas a Nombre de Vinculados que no fueron reflejados en el Estado de Resultados</t>
  </si>
  <si>
    <t>Prestamo reflejado en el Estado de Resultados  61</t>
  </si>
  <si>
    <t>Operaciones de Financiamiento con Partes Relacionadas - Tablas de Causación de Intereses e Información General</t>
  </si>
  <si>
    <t>Prestamos Otorgados</t>
  </si>
  <si>
    <t>Prestamos Recibidos</t>
  </si>
  <si>
    <t>Préstamo No. 1</t>
  </si>
  <si>
    <t>Préstamo No. 2</t>
  </si>
  <si>
    <t>Préstamo No. 3</t>
  </si>
  <si>
    <t>Préstamo No. 4</t>
  </si>
  <si>
    <t>Prestatario</t>
  </si>
  <si>
    <t>Deudor</t>
  </si>
  <si>
    <t>Fecha de Suscripción del Contrato</t>
  </si>
  <si>
    <t>Plazo</t>
  </si>
  <si>
    <t>Tasa de Interés</t>
  </si>
  <si>
    <t>Moneda Pactada</t>
  </si>
  <si>
    <t>Monto Pactado (Moneda pactada)</t>
  </si>
  <si>
    <t>Monto pactado (COP)</t>
  </si>
  <si>
    <t>Saldo del Préstamo a 31 de diciembre de 2020</t>
  </si>
  <si>
    <t>Mes</t>
  </si>
  <si>
    <t>Monto del capital (Moneda pactada</t>
  </si>
  <si>
    <t>Intereses causados (Moneda pactada)</t>
  </si>
  <si>
    <t>Monto de capital (COP)</t>
  </si>
  <si>
    <t>Intereses causados (COP)</t>
  </si>
  <si>
    <t>Préstamo No. 5</t>
  </si>
  <si>
    <t>Préstamo No. 6</t>
  </si>
  <si>
    <t>CIUDAD</t>
  </si>
  <si>
    <t>Tiene operaciones de Acuerdo de Costos Compartidos</t>
  </si>
  <si>
    <t xml:space="preserve">Restructuración - corresponde a una redistribución de funciones, activos o riesgos con sus vinculados del exterior, </t>
  </si>
  <si>
    <t>SI / NO</t>
  </si>
  <si>
    <t xml:space="preserve">Presentó estudio de Precios de Transferencia en años anteriores </t>
  </si>
  <si>
    <t>Patrimonio bruto en el último día del año o periodo gravable 2020 (*)</t>
  </si>
  <si>
    <t>Ingresos brutos del año gravable 2020 (*)</t>
  </si>
  <si>
    <t>CUESTIONARIO PRECIOS DE TRANSFERENCIA 2019</t>
  </si>
  <si>
    <t>CUESTIONARIO PRECIOS DE TRANSFERENCIA 2018</t>
  </si>
  <si>
    <t>Patrimonio bruto en el último día del año o periodo gravable 2018 (*)</t>
  </si>
  <si>
    <t>Ingresos brutos del año gravable 2018 (*)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</si>
</sst>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2" formatCode="_-&quot;$&quot;\ * #,##0_-;\-&quot;$&quot;\ * #,##0_-;_-&quot;$&quot;\ * &quot;-&quot;_-;_-@_-"/>
    <numFmt numFmtId="41" formatCode="_-* #,##0_-;\-* #,##0_-;_-* &quot;-&quot;_-;_-@_-"/>
    <numFmt numFmtId="43" formatCode="_-* #,##0.00_-;\-* #,##0.00_-;_-* &quot;-&quot;??_-;_-@_-"/>
    <numFmt numFmtId="164" formatCode="_-* #,##0_-;\-* #,##0_-;_-* &quot;-&quot;??_-;_-@_-"/>
  </numFmts>
  <fonts count="2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color theme="1"/>
      <name val="Trebuchet MS"/>
      <family val="2"/>
    </font>
    <font>
      <sz val="10"/>
      <color rgb="FF000000"/>
      <name val="Trebuchet MS"/>
      <family val="2"/>
    </font>
    <font>
      <b/>
      <sz val="10"/>
      <color theme="1"/>
      <name val="Trebuchet MS"/>
      <family val="2"/>
    </font>
    <font>
      <b/>
      <sz val="10"/>
      <color rgb="FF000000"/>
      <name val="Trebuchet MS"/>
      <family val="2"/>
    </font>
    <font>
      <sz val="10"/>
      <name val="Trebuchet MS"/>
      <family val="2"/>
    </font>
    <font>
      <b/>
      <sz val="10"/>
      <name val="Trebuchet MS"/>
      <family val="2"/>
    </font>
    <font>
      <sz val="10"/>
      <color rgb="FF1F497D"/>
      <name val="Trebuchet MS"/>
      <family val="2"/>
    </font>
    <font>
      <b/>
      <sz val="10"/>
      <color rgb="FFFF0000"/>
      <name val="Trebuchet MS"/>
      <family val="2"/>
    </font>
    <font>
      <b/>
      <sz val="10"/>
      <color rgb="FF1F497D"/>
      <name val="Trebuchet MS"/>
      <family val="2"/>
    </font>
    <font>
      <sz val="9"/>
      <color rgb="FF000000"/>
      <name val="Trebuchet MS"/>
      <family val="2"/>
    </font>
    <font>
      <b/>
      <sz val="11"/>
      <color rgb="FF000000"/>
      <name val="Calibri"/>
      <family val="2"/>
      <scheme val="minor"/>
    </font>
    <font>
      <b/>
      <u/>
      <sz val="10"/>
      <color rgb="FFFF0000"/>
      <name val="Trebuchet MS"/>
      <family val="2"/>
    </font>
    <font>
      <b/>
      <sz val="14"/>
      <color rgb="FFFF0000"/>
      <name val="Calibri"/>
      <family val="2"/>
      <scheme val="minor"/>
    </font>
    <font>
      <b/>
      <sz val="11"/>
      <color rgb="FFFF0000"/>
      <name val="Calibri"/>
      <family val="2"/>
      <scheme val="minor"/>
    </font>
    <font>
      <b/>
      <sz val="11"/>
      <color theme="4"/>
      <name val="Trebuchet MS"/>
      <family val="2"/>
    </font>
    <font>
      <b/>
      <sz val="11"/>
      <color rgb="FFFF0000"/>
      <name val="Trebuchet MS"/>
      <family val="2"/>
    </font>
    <font>
      <b/>
      <sz val="10"/>
      <color theme="2"/>
      <name val="Trebuchet MS"/>
      <family val="2"/>
    </font>
    <font>
      <sz val="10"/>
      <color theme="2"/>
      <name val="Trebuchet MS"/>
      <family val="2"/>
    </font>
    <font>
      <b/>
      <sz val="11"/>
      <color theme="0"/>
      <name val="Calibri"/>
      <family val="2"/>
      <scheme val="minor"/>
    </font>
    <font>
      <sz val="11"/>
      <color theme="1"/>
      <name val="Arial"/>
      <family val="2"/>
    </font>
    <font>
      <b/>
      <sz val="11"/>
      <color theme="0"/>
      <name val="Arial"/>
      <family val="2"/>
    </font>
    <font>
      <sz val="9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theme="3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1"/>
        <bgColor indexed="64"/>
      </patternFill>
    </fill>
  </fills>
  <borders count="12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thin">
        <color rgb="FF4F2D7F"/>
      </left>
      <right style="thin">
        <color rgb="FF4F2D7F"/>
      </right>
      <top style="thin">
        <color rgb="FF4F2D7F"/>
      </top>
      <bottom style="thin">
        <color rgb="FF4F2D7F"/>
      </bottom>
      <diagonal/>
    </border>
    <border>
      <left style="thin">
        <color rgb="FF4F2D7F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</borders>
  <cellStyleXfs count="5">
    <xf numFmtId="0" fontId="0" fillId="0" borderId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100">
    <xf numFmtId="0" fontId="0" fillId="0" borderId="0" xfId="0"/>
    <xf numFmtId="14" fontId="0" fillId="0" borderId="0" xfId="0" applyNumberFormat="1"/>
    <xf numFmtId="0" fontId="0" fillId="0" borderId="0" xfId="0" applyNumberFormat="1"/>
    <xf numFmtId="0" fontId="4" fillId="0" borderId="0" xfId="0" applyFont="1" applyAlignment="1">
      <alignment horizontal="justify" vertical="center"/>
    </xf>
    <xf numFmtId="0" fontId="5" fillId="0" borderId="0" xfId="0" applyFont="1" applyAlignment="1">
      <alignment horizontal="justify" vertical="center" wrapText="1"/>
    </xf>
    <xf numFmtId="0" fontId="6" fillId="0" borderId="0" xfId="0" applyFont="1" applyAlignment="1">
      <alignment horizontal="justify" vertical="center"/>
    </xf>
    <xf numFmtId="0" fontId="5" fillId="0" borderId="4" xfId="0" applyFont="1" applyBorder="1" applyAlignment="1">
      <alignment horizontal="justify" vertical="center" wrapText="1"/>
    </xf>
    <xf numFmtId="0" fontId="5" fillId="0" borderId="4" xfId="0" applyFont="1" applyBorder="1" applyAlignment="1">
      <alignment horizontal="right" vertical="center" wrapText="1"/>
    </xf>
    <xf numFmtId="0" fontId="8" fillId="0" borderId="0" xfId="0" applyFont="1" applyAlignment="1">
      <alignment vertical="center"/>
    </xf>
    <xf numFmtId="0" fontId="10" fillId="0" borderId="3" xfId="0" applyFont="1" applyBorder="1" applyAlignment="1">
      <alignment vertical="center" wrapText="1"/>
    </xf>
    <xf numFmtId="0" fontId="10" fillId="0" borderId="4" xfId="0" applyFont="1" applyBorder="1" applyAlignment="1">
      <alignment vertical="center" wrapText="1"/>
    </xf>
    <xf numFmtId="0" fontId="10" fillId="0" borderId="0" xfId="0" applyFont="1" applyAlignment="1">
      <alignment vertical="center"/>
    </xf>
    <xf numFmtId="0" fontId="13" fillId="0" borderId="3" xfId="0" applyFont="1" applyBorder="1" applyAlignment="1">
      <alignment vertical="center" wrapText="1"/>
    </xf>
    <xf numFmtId="0" fontId="5" fillId="0" borderId="0" xfId="0" applyFont="1" applyAlignment="1">
      <alignment vertical="center"/>
    </xf>
    <xf numFmtId="0" fontId="5" fillId="0" borderId="0" xfId="0" applyFont="1" applyAlignment="1">
      <alignment horizontal="left" vertical="center" indent="1"/>
    </xf>
    <xf numFmtId="0" fontId="7" fillId="0" borderId="0" xfId="0" applyFont="1" applyAlignment="1">
      <alignment horizontal="left" vertical="center" wrapText="1" indent="1"/>
    </xf>
    <xf numFmtId="0" fontId="0" fillId="0" borderId="0" xfId="0" applyFont="1"/>
    <xf numFmtId="0" fontId="14" fillId="0" borderId="0" xfId="0" applyFont="1" applyAlignment="1">
      <alignment horizontal="left" vertical="center" indent="1"/>
    </xf>
    <xf numFmtId="0" fontId="5" fillId="2" borderId="0" xfId="0" applyFont="1" applyFill="1" applyAlignment="1">
      <alignment horizontal="left" vertical="center" indent="1"/>
    </xf>
    <xf numFmtId="0" fontId="14" fillId="2" borderId="0" xfId="0" applyFont="1" applyFill="1" applyAlignment="1">
      <alignment horizontal="left" vertical="center" indent="1"/>
    </xf>
    <xf numFmtId="0" fontId="5" fillId="0" borderId="5" xfId="0" applyFont="1" applyBorder="1" applyAlignment="1">
      <alignment horizontal="justify" vertical="center" wrapText="1"/>
    </xf>
    <xf numFmtId="0" fontId="7" fillId="2" borderId="1" xfId="0" applyFont="1" applyFill="1" applyBorder="1" applyAlignment="1">
      <alignment horizontal="center" vertical="center" wrapText="1"/>
    </xf>
    <xf numFmtId="0" fontId="7" fillId="2" borderId="2" xfId="0" applyFont="1" applyFill="1" applyBorder="1" applyAlignment="1">
      <alignment horizontal="center" vertical="center" wrapText="1"/>
    </xf>
    <xf numFmtId="0" fontId="5" fillId="0" borderId="0" xfId="0" applyFont="1" applyBorder="1" applyAlignment="1">
      <alignment horizontal="justify" vertical="center" wrapText="1"/>
    </xf>
    <xf numFmtId="0" fontId="5" fillId="0" borderId="0" xfId="0" applyFont="1" applyBorder="1" applyAlignment="1">
      <alignment horizontal="right" vertical="center" wrapText="1"/>
    </xf>
    <xf numFmtId="0" fontId="12" fillId="2" borderId="1" xfId="0" applyFont="1" applyFill="1" applyBorder="1" applyAlignment="1">
      <alignment horizontal="center" vertical="center" wrapText="1"/>
    </xf>
    <xf numFmtId="0" fontId="7" fillId="2" borderId="5" xfId="0" applyFont="1" applyFill="1" applyBorder="1" applyAlignment="1">
      <alignment horizontal="center" vertical="center" wrapText="1"/>
    </xf>
    <xf numFmtId="0" fontId="3" fillId="2" borderId="5" xfId="0" applyFont="1" applyFill="1" applyBorder="1" applyAlignment="1">
      <alignment horizontal="center"/>
    </xf>
    <xf numFmtId="0" fontId="9" fillId="2" borderId="1" xfId="0" applyFont="1" applyFill="1" applyBorder="1" applyAlignment="1">
      <alignment horizontal="center" vertical="center" wrapText="1"/>
    </xf>
    <xf numFmtId="0" fontId="9" fillId="2" borderId="2" xfId="0" applyFont="1" applyFill="1" applyBorder="1" applyAlignment="1">
      <alignment horizontal="center" vertical="center" wrapText="1"/>
    </xf>
    <xf numFmtId="0" fontId="0" fillId="0" borderId="0" xfId="0" applyBorder="1"/>
    <xf numFmtId="0" fontId="0" fillId="3" borderId="0" xfId="0" applyFill="1"/>
    <xf numFmtId="0" fontId="3" fillId="3" borderId="0" xfId="0" applyFont="1" applyFill="1" applyBorder="1" applyAlignment="1">
      <alignment horizontal="center"/>
    </xf>
    <xf numFmtId="0" fontId="0" fillId="3" borderId="0" xfId="0" applyFill="1" applyBorder="1"/>
    <xf numFmtId="0" fontId="15" fillId="0" borderId="0" xfId="0" applyFont="1" applyAlignment="1">
      <alignment vertical="center"/>
    </xf>
    <xf numFmtId="0" fontId="17" fillId="0" borderId="0" xfId="0" applyFont="1" applyAlignment="1">
      <alignment horizontal="center"/>
    </xf>
    <xf numFmtId="0" fontId="0" fillId="4" borderId="0" xfId="0" applyFill="1"/>
    <xf numFmtId="0" fontId="2" fillId="4" borderId="5" xfId="0" applyFont="1" applyFill="1" applyBorder="1"/>
    <xf numFmtId="0" fontId="7" fillId="4" borderId="5" xfId="0" applyFont="1" applyFill="1" applyBorder="1" applyAlignment="1">
      <alignment horizontal="center" vertical="center" wrapText="1"/>
    </xf>
    <xf numFmtId="0" fontId="3" fillId="4" borderId="5" xfId="0" applyFont="1" applyFill="1" applyBorder="1" applyAlignment="1">
      <alignment horizontal="center" vertical="center"/>
    </xf>
    <xf numFmtId="0" fontId="3" fillId="4" borderId="5" xfId="0" applyFont="1" applyFill="1" applyBorder="1" applyAlignment="1">
      <alignment horizontal="center"/>
    </xf>
    <xf numFmtId="0" fontId="0" fillId="4" borderId="5" xfId="0" applyFill="1" applyBorder="1"/>
    <xf numFmtId="0" fontId="4" fillId="4" borderId="5" xfId="0" applyFont="1" applyFill="1" applyBorder="1" applyAlignment="1">
      <alignment horizontal="justify" vertical="center"/>
    </xf>
    <xf numFmtId="0" fontId="4" fillId="4" borderId="5" xfId="0" applyFont="1" applyFill="1" applyBorder="1" applyAlignment="1">
      <alignment horizontal="center" vertical="center" wrapText="1"/>
    </xf>
    <xf numFmtId="0" fontId="0" fillId="4" borderId="5" xfId="0" applyFill="1" applyBorder="1" applyAlignment="1">
      <alignment horizontal="center" vertical="center"/>
    </xf>
    <xf numFmtId="41" fontId="0" fillId="0" borderId="0" xfId="0" applyNumberFormat="1"/>
    <xf numFmtId="41" fontId="21" fillId="0" borderId="0" xfId="1" applyFont="1" applyBorder="1" applyAlignment="1">
      <alignment vertical="center" wrapText="1"/>
    </xf>
    <xf numFmtId="0" fontId="20" fillId="0" borderId="0" xfId="0" applyFont="1" applyFill="1" applyBorder="1" applyAlignment="1">
      <alignment horizontal="center" vertical="center" wrapText="1"/>
    </xf>
    <xf numFmtId="41" fontId="10" fillId="4" borderId="1" xfId="1" applyFont="1" applyFill="1" applyBorder="1" applyAlignment="1">
      <alignment vertical="center" wrapText="1"/>
    </xf>
    <xf numFmtId="41" fontId="10" fillId="4" borderId="3" xfId="1" applyFont="1" applyFill="1" applyBorder="1" applyAlignment="1">
      <alignment vertical="center" wrapText="1"/>
    </xf>
    <xf numFmtId="0" fontId="0" fillId="0" borderId="1" xfId="0" applyBorder="1"/>
    <xf numFmtId="0" fontId="3" fillId="0" borderId="0" xfId="0" applyFont="1"/>
    <xf numFmtId="164" fontId="0" fillId="0" borderId="0" xfId="3" applyNumberFormat="1" applyFont="1"/>
    <xf numFmtId="0" fontId="11" fillId="0" borderId="0" xfId="0" applyFont="1" applyAlignment="1">
      <alignment horizontal="justify" vertical="center"/>
    </xf>
    <xf numFmtId="0" fontId="7" fillId="0" borderId="4" xfId="0" applyFont="1" applyBorder="1" applyAlignment="1">
      <alignment horizontal="right" vertical="center" wrapText="1"/>
    </xf>
    <xf numFmtId="41" fontId="7" fillId="0" borderId="4" xfId="1" applyFont="1" applyBorder="1" applyAlignment="1">
      <alignment horizontal="justify" vertical="center" wrapText="1"/>
    </xf>
    <xf numFmtId="0" fontId="23" fillId="0" borderId="8" xfId="0" applyFont="1" applyBorder="1" applyAlignment="1">
      <alignment horizontal="center" vertical="center" wrapText="1"/>
    </xf>
    <xf numFmtId="0" fontId="22" fillId="5" borderId="8" xfId="0" applyFont="1" applyFill="1" applyBorder="1" applyAlignment="1">
      <alignment horizontal="center" vertical="center"/>
    </xf>
    <xf numFmtId="0" fontId="0" fillId="0" borderId="8" xfId="0" applyFont="1" applyBorder="1" applyAlignment="1">
      <alignment horizontal="center" vertical="center" wrapText="1"/>
    </xf>
    <xf numFmtId="0" fontId="0" fillId="0" borderId="8" xfId="0" applyFont="1" applyBorder="1" applyAlignment="1">
      <alignment horizontal="left" wrapText="1"/>
    </xf>
    <xf numFmtId="0" fontId="7" fillId="2" borderId="7" xfId="0" applyFont="1" applyFill="1" applyBorder="1" applyAlignment="1">
      <alignment horizontal="center" vertical="center" wrapText="1"/>
    </xf>
    <xf numFmtId="0" fontId="23" fillId="0" borderId="8" xfId="0" applyFont="1" applyBorder="1" applyAlignment="1">
      <alignment wrapText="1"/>
    </xf>
    <xf numFmtId="0" fontId="5" fillId="0" borderId="1" xfId="0" applyFont="1" applyBorder="1" applyAlignment="1">
      <alignment vertical="top" wrapText="1"/>
    </xf>
    <xf numFmtId="0" fontId="0" fillId="4" borderId="1" xfId="0" applyFill="1" applyBorder="1"/>
    <xf numFmtId="0" fontId="5" fillId="4" borderId="3" xfId="0" applyFont="1" applyFill="1" applyBorder="1" applyAlignment="1">
      <alignment horizontal="justify" vertical="center" wrapText="1"/>
    </xf>
    <xf numFmtId="42" fontId="5" fillId="4" borderId="4" xfId="2" applyFont="1" applyFill="1" applyBorder="1" applyAlignment="1">
      <alignment horizontal="justify" vertical="center" wrapText="1"/>
    </xf>
    <xf numFmtId="41" fontId="5" fillId="4" borderId="4" xfId="1" applyFont="1" applyFill="1" applyBorder="1" applyAlignment="1">
      <alignment horizontal="justify" vertical="center" wrapText="1"/>
    </xf>
    <xf numFmtId="0" fontId="5" fillId="4" borderId="4" xfId="0" applyFont="1" applyFill="1" applyBorder="1" applyAlignment="1">
      <alignment horizontal="justify" vertical="center" wrapText="1"/>
    </xf>
    <xf numFmtId="41" fontId="5" fillId="0" borderId="4" xfId="0" applyNumberFormat="1" applyFont="1" applyBorder="1" applyAlignment="1">
      <alignment horizontal="justify" vertical="center" wrapText="1"/>
    </xf>
    <xf numFmtId="0" fontId="10" fillId="4" borderId="3" xfId="0" applyFont="1" applyFill="1" applyBorder="1" applyAlignment="1">
      <alignment vertical="center" wrapText="1"/>
    </xf>
    <xf numFmtId="0" fontId="5" fillId="0" borderId="1" xfId="0" applyFont="1" applyBorder="1" applyAlignment="1">
      <alignment horizontal="right" vertical="center" wrapText="1"/>
    </xf>
    <xf numFmtId="41" fontId="0" fillId="0" borderId="6" xfId="0" applyNumberFormat="1" applyBorder="1"/>
    <xf numFmtId="41" fontId="0" fillId="0" borderId="1" xfId="0" applyNumberFormat="1" applyBorder="1"/>
    <xf numFmtId="0" fontId="23" fillId="0" borderId="0" xfId="0" applyFont="1" applyAlignment="1">
      <alignment horizontal="center" vertical="center" wrapText="1"/>
    </xf>
    <xf numFmtId="164" fontId="23" fillId="0" borderId="0" xfId="0" applyNumberFormat="1" applyFont="1" applyAlignment="1">
      <alignment horizontal="center" vertical="center" wrapText="1"/>
    </xf>
    <xf numFmtId="17" fontId="23" fillId="0" borderId="8" xfId="0" applyNumberFormat="1" applyFont="1" applyBorder="1" applyAlignment="1">
      <alignment horizontal="center" vertical="center" wrapText="1"/>
    </xf>
    <xf numFmtId="164" fontId="23" fillId="0" borderId="8" xfId="3" applyNumberFormat="1" applyFont="1" applyBorder="1" applyAlignment="1">
      <alignment horizontal="center" vertical="center" wrapText="1"/>
    </xf>
    <xf numFmtId="4" fontId="25" fillId="3" borderId="10" xfId="4" applyNumberFormat="1" applyFont="1" applyFill="1" applyBorder="1"/>
    <xf numFmtId="17" fontId="23" fillId="0" borderId="0" xfId="0" applyNumberFormat="1" applyFont="1" applyAlignment="1">
      <alignment horizontal="center" vertical="center" wrapText="1"/>
    </xf>
    <xf numFmtId="37" fontId="23" fillId="0" borderId="0" xfId="0" applyNumberFormat="1" applyFont="1" applyAlignment="1">
      <alignment horizontal="center" vertical="center" wrapText="1"/>
    </xf>
    <xf numFmtId="0" fontId="24" fillId="5" borderId="8" xfId="0" applyFont="1" applyFill="1" applyBorder="1" applyAlignment="1">
      <alignment horizontal="center" vertical="center" wrapText="1"/>
    </xf>
    <xf numFmtId="0" fontId="23" fillId="5" borderId="0" xfId="0" applyFont="1" applyFill="1" applyAlignment="1">
      <alignment horizontal="center" vertical="center" wrapText="1"/>
    </xf>
    <xf numFmtId="0" fontId="3" fillId="0" borderId="0" xfId="0" applyFont="1" applyAlignment="1">
      <alignment horizontal="center"/>
    </xf>
    <xf numFmtId="0" fontId="16" fillId="0" borderId="0" xfId="0" applyFont="1" applyAlignment="1">
      <alignment horizontal="center"/>
    </xf>
    <xf numFmtId="0" fontId="18" fillId="0" borderId="0" xfId="0" applyFont="1" applyAlignment="1">
      <alignment horizontal="center" vertical="center" wrapText="1"/>
    </xf>
    <xf numFmtId="0" fontId="5" fillId="0" borderId="11" xfId="0" applyFont="1" applyBorder="1" applyAlignment="1">
      <alignment horizontal="left" vertical="top" wrapText="1"/>
    </xf>
    <xf numFmtId="0" fontId="5" fillId="0" borderId="2" xfId="0" applyFont="1" applyBorder="1" applyAlignment="1">
      <alignment horizontal="left" vertical="top" wrapText="1"/>
    </xf>
    <xf numFmtId="0" fontId="24" fillId="5" borderId="8" xfId="0" applyFont="1" applyFill="1" applyBorder="1" applyAlignment="1">
      <alignment horizontal="center" vertical="center" wrapText="1"/>
    </xf>
    <xf numFmtId="164" fontId="23" fillId="0" borderId="8" xfId="3" applyNumberFormat="1" applyFont="1" applyBorder="1" applyAlignment="1">
      <alignment horizontal="left" vertical="center" wrapText="1"/>
    </xf>
    <xf numFmtId="0" fontId="24" fillId="5" borderId="8" xfId="0" applyFont="1" applyFill="1" applyBorder="1" applyAlignment="1">
      <alignment horizontal="left" vertical="center" wrapText="1"/>
    </xf>
    <xf numFmtId="3" fontId="23" fillId="0" borderId="8" xfId="0" applyNumberFormat="1" applyFont="1" applyBorder="1" applyAlignment="1">
      <alignment horizontal="left" vertical="center" wrapText="1"/>
    </xf>
    <xf numFmtId="0" fontId="23" fillId="0" borderId="8" xfId="0" applyFont="1" applyBorder="1" applyAlignment="1">
      <alignment horizontal="left" vertical="center" wrapText="1"/>
    </xf>
    <xf numFmtId="9" fontId="23" fillId="0" borderId="8" xfId="0" applyNumberFormat="1" applyFont="1" applyBorder="1" applyAlignment="1">
      <alignment horizontal="center" vertical="center" wrapText="1"/>
    </xf>
    <xf numFmtId="0" fontId="23" fillId="0" borderId="8" xfId="0" applyFont="1" applyBorder="1" applyAlignment="1">
      <alignment horizontal="center" vertical="center" wrapText="1"/>
    </xf>
    <xf numFmtId="9" fontId="23" fillId="0" borderId="8" xfId="0" applyNumberFormat="1" applyFont="1" applyBorder="1" applyAlignment="1">
      <alignment horizontal="left" vertical="center" wrapText="1"/>
    </xf>
    <xf numFmtId="14" fontId="23" fillId="0" borderId="8" xfId="0" applyNumberFormat="1" applyFont="1" applyBorder="1" applyAlignment="1">
      <alignment horizontal="center" vertical="center" wrapText="1"/>
    </xf>
    <xf numFmtId="14" fontId="23" fillId="0" borderId="8" xfId="0" applyNumberFormat="1" applyFont="1" applyBorder="1" applyAlignment="1">
      <alignment horizontal="left" vertical="center" wrapText="1"/>
    </xf>
    <xf numFmtId="0" fontId="24" fillId="5" borderId="0" xfId="0" applyFont="1" applyFill="1" applyAlignment="1">
      <alignment horizontal="center" vertical="center" wrapText="1"/>
    </xf>
    <xf numFmtId="0" fontId="24" fillId="5" borderId="9" xfId="0" applyFont="1" applyFill="1" applyBorder="1" applyAlignment="1">
      <alignment horizontal="left" vertical="center"/>
    </xf>
    <xf numFmtId="0" fontId="24" fillId="5" borderId="0" xfId="0" applyFont="1" applyFill="1" applyAlignment="1">
      <alignment horizontal="left" vertical="center"/>
    </xf>
  </cellXfs>
  <cellStyles count="5">
    <cellStyle name="Millares" xfId="3" builtinId="3"/>
    <cellStyle name="Millares [0]" xfId="1" builtinId="6"/>
    <cellStyle name="Moneda [0]" xfId="2" builtinId="7"/>
    <cellStyle name="Normal" xfId="0" builtinId="0"/>
    <cellStyle name="Porcentaje" xfId="4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1645920</xdr:colOff>
      <xdr:row>5</xdr:row>
      <xdr:rowOff>184785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61AD775C-7AF3-42F3-A82E-FB3BBF3B270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645920" cy="1137285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1645920</xdr:colOff>
      <xdr:row>5</xdr:row>
      <xdr:rowOff>184785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BE6F0939-0253-4F98-8597-C81A73E0500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645920" cy="1137285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1645920</xdr:colOff>
      <xdr:row>5</xdr:row>
      <xdr:rowOff>184785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840BF59-2DCA-42F7-BEE6-8007D7C26BD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645920" cy="1137285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1645920</xdr:colOff>
      <xdr:row>5</xdr:row>
      <xdr:rowOff>184785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7BEF910E-3A0A-4931-A3AB-D79C4165783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645920" cy="1137285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edwin\Downloads\Info%20Precios%20Transferencia%202020_Avanzad_Selecc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STRUCCIONES"/>
      <sheetName val="OPERACIONES"/>
      <sheetName val="INFORME PAÍS POR PAÍS"/>
      <sheetName val="OPERACIONES DE FINANCIAMIENTO"/>
      <sheetName val="DI"/>
      <sheetName val="INFORMACIÓN IMPORTANTE"/>
    </sheetNames>
    <sheetDataSet>
      <sheetData sheetId="0"/>
      <sheetData sheetId="1"/>
      <sheetData sheetId="2"/>
      <sheetData sheetId="3"/>
      <sheetData sheetId="4"/>
      <sheetData sheetId="5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O70"/>
  <sheetViews>
    <sheetView showGridLines="0" tabSelected="1" topLeftCell="A5" zoomScale="90" zoomScaleNormal="90" workbookViewId="0">
      <selection activeCell="B16" sqref="B16"/>
    </sheetView>
  </sheetViews>
  <sheetFormatPr baseColWidth="10" defaultRowHeight="15" outlineLevelRow="1" x14ac:dyDescent="0.25"/>
  <cols>
    <col min="1" max="1" width="41.5703125" customWidth="1"/>
    <col min="2" max="2" width="23.42578125" customWidth="1"/>
    <col min="3" max="3" width="29.7109375" customWidth="1"/>
    <col min="4" max="5" width="16.28515625" customWidth="1"/>
    <col min="6" max="6" width="25.85546875" customWidth="1"/>
    <col min="7" max="7" width="23" customWidth="1"/>
    <col min="8" max="8" width="27.7109375" customWidth="1"/>
    <col min="9" max="9" width="26.7109375" customWidth="1"/>
    <col min="10" max="10" width="19.42578125" customWidth="1"/>
    <col min="12" max="12" width="29.140625" customWidth="1"/>
    <col min="13" max="13" width="24" customWidth="1"/>
    <col min="15" max="15" width="15.28515625" customWidth="1"/>
  </cols>
  <sheetData>
    <row r="2" spans="1:9" x14ac:dyDescent="0.25">
      <c r="I2" s="1"/>
    </row>
    <row r="3" spans="1:9" x14ac:dyDescent="0.25">
      <c r="I3" s="1"/>
    </row>
    <row r="4" spans="1:9" x14ac:dyDescent="0.25">
      <c r="I4" s="2"/>
    </row>
    <row r="6" spans="1:9" ht="18.75" x14ac:dyDescent="0.3">
      <c r="B6" s="83" t="s">
        <v>322</v>
      </c>
      <c r="C6" s="83"/>
      <c r="D6" s="83"/>
      <c r="E6" s="83"/>
      <c r="F6" s="83"/>
    </row>
    <row r="8" spans="1:9" ht="15.75" thickBot="1" x14ac:dyDescent="0.3">
      <c r="A8" s="51" t="s">
        <v>323</v>
      </c>
      <c r="B8" s="51" t="s">
        <v>324</v>
      </c>
    </row>
    <row r="9" spans="1:9" ht="15.75" thickBot="1" x14ac:dyDescent="0.3">
      <c r="A9" s="63"/>
      <c r="B9" s="48"/>
    </row>
    <row r="11" spans="1:9" x14ac:dyDescent="0.25">
      <c r="A11" t="s">
        <v>13</v>
      </c>
    </row>
    <row r="12" spans="1:9" x14ac:dyDescent="0.25">
      <c r="A12" t="s">
        <v>14</v>
      </c>
      <c r="B12" t="s">
        <v>68</v>
      </c>
      <c r="C12" s="36"/>
    </row>
    <row r="13" spans="1:9" ht="15.75" thickBot="1" x14ac:dyDescent="0.3">
      <c r="A13" s="3"/>
    </row>
    <row r="14" spans="1:9" ht="30.75" thickBot="1" x14ac:dyDescent="0.3">
      <c r="A14" s="25" t="s">
        <v>10</v>
      </c>
      <c r="B14" s="25" t="s">
        <v>11</v>
      </c>
      <c r="C14" s="47" t="s">
        <v>66</v>
      </c>
    </row>
    <row r="15" spans="1:9" ht="30.75" thickBot="1" x14ac:dyDescent="0.3">
      <c r="A15" s="12" t="s">
        <v>75</v>
      </c>
      <c r="B15" s="48"/>
      <c r="C15" s="46">
        <f>100000*36308</f>
        <v>3630800000</v>
      </c>
      <c r="D15" s="45"/>
      <c r="E15" s="45"/>
    </row>
    <row r="16" spans="1:9" ht="15.75" thickBot="1" x14ac:dyDescent="0.3">
      <c r="A16" s="12" t="s">
        <v>74</v>
      </c>
      <c r="B16" s="49"/>
      <c r="C16" s="46">
        <f>61000*36308</f>
        <v>2214788000</v>
      </c>
      <c r="D16" s="45"/>
      <c r="E16" s="45"/>
    </row>
    <row r="17" spans="1:7" ht="30" x14ac:dyDescent="0.25">
      <c r="A17" s="3" t="s">
        <v>12</v>
      </c>
      <c r="C17" s="46">
        <f>45000*36308</f>
        <v>1633860000</v>
      </c>
    </row>
    <row r="18" spans="1:7" x14ac:dyDescent="0.25">
      <c r="A18" s="3"/>
      <c r="B18" s="35" t="s">
        <v>67</v>
      </c>
      <c r="C18" s="31"/>
    </row>
    <row r="19" spans="1:7" x14ac:dyDescent="0.25">
      <c r="A19" s="20" t="s">
        <v>69</v>
      </c>
      <c r="B19" s="37"/>
      <c r="C19" s="31"/>
    </row>
    <row r="20" spans="1:7" x14ac:dyDescent="0.25">
      <c r="A20" s="4"/>
      <c r="C20" s="31"/>
    </row>
    <row r="21" spans="1:7" x14ac:dyDescent="0.25">
      <c r="A21" s="5" t="s">
        <v>59</v>
      </c>
      <c r="C21" s="31"/>
    </row>
    <row r="22" spans="1:7" x14ac:dyDescent="0.25">
      <c r="A22" s="26" t="s">
        <v>61</v>
      </c>
      <c r="B22" s="27" t="s">
        <v>60</v>
      </c>
      <c r="C22" s="32"/>
    </row>
    <row r="23" spans="1:7" x14ac:dyDescent="0.25">
      <c r="A23" s="38"/>
      <c r="B23" s="39"/>
      <c r="C23" s="32"/>
    </row>
    <row r="24" spans="1:7" x14ac:dyDescent="0.25">
      <c r="A24" s="38"/>
      <c r="B24" s="40"/>
      <c r="C24" s="32"/>
    </row>
    <row r="25" spans="1:7" x14ac:dyDescent="0.25">
      <c r="A25" s="26" t="s">
        <v>62</v>
      </c>
      <c r="B25" s="27" t="s">
        <v>60</v>
      </c>
      <c r="C25" s="32"/>
    </row>
    <row r="26" spans="1:7" x14ac:dyDescent="0.25">
      <c r="A26" s="43"/>
      <c r="B26" s="44"/>
      <c r="C26" s="33"/>
    </row>
    <row r="27" spans="1:7" x14ac:dyDescent="0.25">
      <c r="A27" s="42"/>
      <c r="B27" s="41"/>
      <c r="C27" s="30"/>
    </row>
    <row r="28" spans="1:7" ht="15.75" thickBot="1" x14ac:dyDescent="0.3">
      <c r="A28" s="4"/>
      <c r="C28" s="82" t="s">
        <v>435</v>
      </c>
    </row>
    <row r="29" spans="1:7" ht="15" customHeight="1" thickBot="1" x14ac:dyDescent="0.3">
      <c r="A29" s="85" t="s">
        <v>436</v>
      </c>
      <c r="B29" s="86"/>
      <c r="C29" s="62"/>
    </row>
    <row r="30" spans="1:7" ht="29.25" customHeight="1" thickBot="1" x14ac:dyDescent="0.3">
      <c r="A30" s="85" t="s">
        <v>434</v>
      </c>
      <c r="B30" s="86"/>
      <c r="C30" s="62"/>
    </row>
    <row r="31" spans="1:7" ht="15" customHeight="1" thickBot="1" x14ac:dyDescent="0.3">
      <c r="A31" s="85" t="s">
        <v>433</v>
      </c>
      <c r="B31" s="86"/>
      <c r="C31" s="62"/>
    </row>
    <row r="32" spans="1:7" ht="16.5" customHeight="1" outlineLevel="1" x14ac:dyDescent="0.25">
      <c r="A32" s="84" t="s">
        <v>325</v>
      </c>
      <c r="B32" s="84"/>
      <c r="C32" s="84"/>
      <c r="D32" s="84"/>
      <c r="E32" s="84"/>
      <c r="F32" s="84"/>
      <c r="G32" s="84"/>
    </row>
    <row r="33" spans="1:10" ht="28.9" customHeight="1" outlineLevel="1" x14ac:dyDescent="0.25">
      <c r="A33" s="84"/>
      <c r="B33" s="84"/>
      <c r="C33" s="84"/>
      <c r="D33" s="84"/>
      <c r="E33" s="84"/>
      <c r="F33" s="84"/>
      <c r="G33" s="84"/>
      <c r="I33" s="52"/>
    </row>
    <row r="34" spans="1:10" ht="15.75" outlineLevel="1" thickBot="1" x14ac:dyDescent="0.3">
      <c r="A34" s="53" t="s">
        <v>0</v>
      </c>
    </row>
    <row r="35" spans="1:10" ht="45.75" outlineLevel="1" thickBot="1" x14ac:dyDescent="0.3">
      <c r="A35" s="21" t="s">
        <v>323</v>
      </c>
      <c r="B35" s="22" t="s">
        <v>330</v>
      </c>
      <c r="C35" s="22" t="s">
        <v>1</v>
      </c>
      <c r="D35" s="22" t="s">
        <v>64</v>
      </c>
      <c r="E35" s="22" t="s">
        <v>432</v>
      </c>
      <c r="F35" s="22" t="s">
        <v>342</v>
      </c>
      <c r="G35" s="22" t="s">
        <v>2</v>
      </c>
      <c r="H35" s="22" t="s">
        <v>3</v>
      </c>
      <c r="I35" s="22" t="s">
        <v>373</v>
      </c>
      <c r="J35" s="60"/>
    </row>
    <row r="36" spans="1:10" ht="15.75" outlineLevel="1" thickBot="1" x14ac:dyDescent="0.3">
      <c r="A36" s="64"/>
      <c r="B36" s="65"/>
      <c r="C36" s="6"/>
      <c r="D36" s="6"/>
      <c r="E36" s="64"/>
      <c r="F36" s="50"/>
      <c r="G36" s="65"/>
      <c r="H36" s="65"/>
      <c r="I36" s="6"/>
    </row>
    <row r="37" spans="1:10" ht="15.75" outlineLevel="1" thickBot="1" x14ac:dyDescent="0.3">
      <c r="A37" s="64"/>
      <c r="B37" s="65"/>
      <c r="C37" s="6"/>
      <c r="D37" s="6"/>
      <c r="E37" s="64"/>
      <c r="F37" s="50"/>
      <c r="G37" s="65"/>
      <c r="H37" s="65"/>
      <c r="I37" s="6"/>
    </row>
    <row r="38" spans="1:10" ht="15.75" outlineLevel="1" thickBot="1" x14ac:dyDescent="0.3">
      <c r="A38" s="64"/>
      <c r="B38" s="65"/>
      <c r="C38" s="6"/>
      <c r="D38" s="6"/>
      <c r="E38" s="64"/>
      <c r="F38" s="50"/>
      <c r="G38" s="65"/>
      <c r="H38" s="65"/>
      <c r="I38" s="6"/>
    </row>
    <row r="39" spans="1:10" ht="15.75" outlineLevel="1" thickBot="1" x14ac:dyDescent="0.3">
      <c r="A39" s="64"/>
      <c r="B39" s="65"/>
      <c r="C39" s="6"/>
      <c r="D39" s="6"/>
      <c r="E39" s="64"/>
      <c r="F39" s="50"/>
      <c r="G39" s="65"/>
      <c r="H39" s="65"/>
      <c r="I39" s="6"/>
    </row>
    <row r="40" spans="1:10" ht="15.75" outlineLevel="1" thickBot="1" x14ac:dyDescent="0.3">
      <c r="A40" s="64"/>
      <c r="B40" s="65"/>
      <c r="C40" s="6"/>
      <c r="D40" s="6"/>
      <c r="E40" s="64"/>
      <c r="F40" s="50"/>
      <c r="G40" s="65"/>
      <c r="H40" s="65"/>
      <c r="I40" s="6"/>
    </row>
    <row r="41" spans="1:10" ht="15.75" outlineLevel="1" thickBot="1" x14ac:dyDescent="0.3">
      <c r="A41" s="64"/>
      <c r="B41" s="65"/>
      <c r="C41" s="6"/>
      <c r="D41" s="6"/>
      <c r="E41" s="64"/>
      <c r="F41" s="50"/>
      <c r="G41" s="65"/>
      <c r="H41" s="65"/>
      <c r="I41" s="6"/>
    </row>
    <row r="42" spans="1:10" ht="15.75" outlineLevel="1" thickBot="1" x14ac:dyDescent="0.3">
      <c r="A42" s="64"/>
      <c r="B42" s="66">
        <f>SUM(B36:B41)</f>
        <v>0</v>
      </c>
      <c r="C42" s="50"/>
      <c r="D42" s="54"/>
      <c r="E42" s="64"/>
      <c r="F42" s="54" t="s">
        <v>4</v>
      </c>
      <c r="G42" s="55">
        <f>SUM(G36:G41)</f>
        <v>0</v>
      </c>
      <c r="H42" s="55">
        <f t="shared" ref="H42:I42" si="0">SUM(H36:H41)</f>
        <v>0</v>
      </c>
      <c r="I42" s="55">
        <f t="shared" si="0"/>
        <v>0</v>
      </c>
    </row>
    <row r="43" spans="1:10" outlineLevel="1" x14ac:dyDescent="0.25">
      <c r="A43" s="3"/>
    </row>
    <row r="44" spans="1:10" ht="15.75" outlineLevel="1" thickBot="1" x14ac:dyDescent="0.3">
      <c r="A44" s="53" t="s">
        <v>5</v>
      </c>
    </row>
    <row r="45" spans="1:10" ht="45.75" outlineLevel="1" thickBot="1" x14ac:dyDescent="0.3">
      <c r="A45" s="21" t="s">
        <v>323</v>
      </c>
      <c r="B45" s="22" t="s">
        <v>330</v>
      </c>
      <c r="C45" s="22" t="s">
        <v>1</v>
      </c>
      <c r="D45" s="22" t="s">
        <v>64</v>
      </c>
      <c r="E45" s="22" t="s">
        <v>432</v>
      </c>
      <c r="F45" s="22" t="s">
        <v>342</v>
      </c>
      <c r="G45" s="22" t="s">
        <v>2</v>
      </c>
      <c r="H45" s="22" t="s">
        <v>3</v>
      </c>
      <c r="I45" s="22" t="s">
        <v>373</v>
      </c>
      <c r="J45" s="22" t="s">
        <v>331</v>
      </c>
    </row>
    <row r="46" spans="1:10" ht="15.75" outlineLevel="1" thickBot="1" x14ac:dyDescent="0.3">
      <c r="A46" s="64"/>
      <c r="B46" s="65"/>
      <c r="C46" s="6"/>
      <c r="D46" s="6"/>
      <c r="E46" s="64"/>
      <c r="F46" s="50"/>
      <c r="G46" s="67"/>
      <c r="H46" s="67"/>
      <c r="I46" s="6"/>
      <c r="J46" s="6"/>
    </row>
    <row r="47" spans="1:10" ht="15.75" outlineLevel="1" thickBot="1" x14ac:dyDescent="0.3">
      <c r="A47" s="64"/>
      <c r="B47" s="65"/>
      <c r="C47" s="6"/>
      <c r="D47" s="6"/>
      <c r="E47" s="64"/>
      <c r="F47" s="50"/>
      <c r="G47" s="67"/>
      <c r="H47" s="67"/>
      <c r="I47" s="6"/>
      <c r="J47" s="6"/>
    </row>
    <row r="48" spans="1:10" ht="15.75" outlineLevel="1" thickBot="1" x14ac:dyDescent="0.3">
      <c r="A48" s="64"/>
      <c r="B48" s="65"/>
      <c r="C48" s="6"/>
      <c r="D48" s="6"/>
      <c r="E48" s="64"/>
      <c r="F48" s="50"/>
      <c r="G48" s="67"/>
      <c r="H48" s="67"/>
      <c r="I48" s="6"/>
      <c r="J48" s="6"/>
    </row>
    <row r="49" spans="1:15" ht="15.75" outlineLevel="1" thickBot="1" x14ac:dyDescent="0.3">
      <c r="A49" s="64"/>
      <c r="B49" s="65"/>
      <c r="C49" s="6"/>
      <c r="D49" s="6"/>
      <c r="E49" s="64"/>
      <c r="F49" s="50"/>
      <c r="G49" s="67"/>
      <c r="H49" s="67"/>
      <c r="I49" s="6"/>
      <c r="J49" s="6"/>
    </row>
    <row r="50" spans="1:15" ht="15.75" outlineLevel="1" thickBot="1" x14ac:dyDescent="0.3">
      <c r="A50" s="64"/>
      <c r="B50" s="65"/>
      <c r="C50" s="6"/>
      <c r="D50" s="6"/>
      <c r="E50" s="64"/>
      <c r="F50" s="50"/>
      <c r="G50" s="67"/>
      <c r="H50" s="67"/>
      <c r="I50" s="6"/>
      <c r="J50" s="6"/>
    </row>
    <row r="51" spans="1:15" ht="15.75" outlineLevel="1" thickBot="1" x14ac:dyDescent="0.3">
      <c r="A51" s="64"/>
      <c r="B51" s="65"/>
      <c r="C51" s="6"/>
      <c r="D51" s="7"/>
      <c r="E51" s="64"/>
      <c r="F51" s="7" t="s">
        <v>4</v>
      </c>
      <c r="G51" s="68">
        <f>SUM(G46:G50)</f>
        <v>0</v>
      </c>
      <c r="H51" s="68">
        <f>SUM(H46:H50)</f>
        <v>0</v>
      </c>
      <c r="I51" s="6"/>
      <c r="J51" s="6"/>
    </row>
    <row r="52" spans="1:15" outlineLevel="1" x14ac:dyDescent="0.25">
      <c r="A52" s="23"/>
      <c r="B52" s="24"/>
      <c r="C52" s="24"/>
      <c r="D52" s="23"/>
      <c r="E52" s="23"/>
      <c r="F52" s="23"/>
      <c r="G52" s="23"/>
    </row>
    <row r="53" spans="1:15" outlineLevel="1" x14ac:dyDescent="0.25">
      <c r="A53" s="53" t="s">
        <v>63</v>
      </c>
    </row>
    <row r="54" spans="1:15" ht="15.75" outlineLevel="1" thickBot="1" x14ac:dyDescent="0.3">
      <c r="B54" s="8"/>
    </row>
    <row r="55" spans="1:15" ht="60.75" outlineLevel="1" thickBot="1" x14ac:dyDescent="0.3">
      <c r="A55" s="21" t="s">
        <v>323</v>
      </c>
      <c r="B55" s="22" t="s">
        <v>330</v>
      </c>
      <c r="C55" s="28" t="s">
        <v>343</v>
      </c>
      <c r="D55" s="29" t="s">
        <v>70</v>
      </c>
      <c r="E55" s="22" t="s">
        <v>432</v>
      </c>
      <c r="F55" s="22" t="s">
        <v>64</v>
      </c>
      <c r="G55" s="22" t="s">
        <v>342</v>
      </c>
      <c r="H55" s="29" t="s">
        <v>6</v>
      </c>
      <c r="I55" s="29" t="s">
        <v>7</v>
      </c>
      <c r="J55" s="29" t="s">
        <v>8</v>
      </c>
      <c r="K55" s="29" t="s">
        <v>9</v>
      </c>
      <c r="L55" s="29" t="s">
        <v>332</v>
      </c>
      <c r="M55" s="22" t="s">
        <v>373</v>
      </c>
      <c r="N55" s="22" t="s">
        <v>331</v>
      </c>
      <c r="O55" s="22" t="s">
        <v>408</v>
      </c>
    </row>
    <row r="56" spans="1:15" ht="15.75" outlineLevel="1" thickBot="1" x14ac:dyDescent="0.3">
      <c r="A56" s="69"/>
      <c r="B56" s="65"/>
      <c r="C56" s="9"/>
      <c r="D56" s="10"/>
      <c r="E56" s="64"/>
      <c r="F56" s="6"/>
      <c r="G56" s="50"/>
      <c r="H56" s="10"/>
      <c r="I56" s="10"/>
      <c r="J56" s="10"/>
      <c r="K56" s="10"/>
      <c r="L56" s="10"/>
      <c r="M56" s="6"/>
      <c r="N56" s="6"/>
      <c r="O56" s="6"/>
    </row>
    <row r="57" spans="1:15" ht="15.75" outlineLevel="1" thickBot="1" x14ac:dyDescent="0.3">
      <c r="A57" s="69"/>
      <c r="B57" s="65"/>
      <c r="C57" s="9"/>
      <c r="D57" s="10"/>
      <c r="E57" s="64"/>
      <c r="F57" s="6"/>
      <c r="G57" s="50"/>
      <c r="H57" s="10"/>
      <c r="I57" s="10"/>
      <c r="J57" s="10"/>
      <c r="K57" s="10"/>
      <c r="L57" s="10"/>
      <c r="M57" s="6"/>
      <c r="N57" s="6"/>
      <c r="O57" s="6"/>
    </row>
    <row r="58" spans="1:15" ht="15.75" outlineLevel="1" thickBot="1" x14ac:dyDescent="0.3">
      <c r="A58" s="69"/>
      <c r="B58" s="65"/>
      <c r="C58" s="9"/>
      <c r="D58" s="10"/>
      <c r="E58" s="64"/>
      <c r="F58" s="10"/>
      <c r="G58" s="50"/>
      <c r="H58" s="10"/>
      <c r="I58" s="10"/>
      <c r="J58" s="10"/>
      <c r="K58" s="10"/>
      <c r="L58" s="10"/>
      <c r="M58" s="6"/>
      <c r="N58" s="6"/>
      <c r="O58" s="6"/>
    </row>
    <row r="59" spans="1:15" ht="15.75" outlineLevel="1" thickBot="1" x14ac:dyDescent="0.3">
      <c r="A59" s="11"/>
      <c r="G59" s="70" t="s">
        <v>4</v>
      </c>
      <c r="H59" s="71">
        <f>SUM(H51)</f>
        <v>0</v>
      </c>
      <c r="I59" s="72">
        <f>SUM(I51)</f>
        <v>0</v>
      </c>
      <c r="J59" s="72">
        <f>SUM(J51)</f>
        <v>0</v>
      </c>
      <c r="K59" s="72">
        <f>SUM(K51)</f>
        <v>0</v>
      </c>
    </row>
    <row r="60" spans="1:15" x14ac:dyDescent="0.25">
      <c r="A60" s="3"/>
    </row>
    <row r="63" spans="1:15" ht="15.75" thickBot="1" x14ac:dyDescent="0.3">
      <c r="A63" s="53" t="s">
        <v>403</v>
      </c>
    </row>
    <row r="64" spans="1:15" ht="30.75" thickBot="1" x14ac:dyDescent="0.3">
      <c r="A64" s="21" t="s">
        <v>323</v>
      </c>
      <c r="B64" s="22" t="s">
        <v>330</v>
      </c>
      <c r="C64" s="22" t="s">
        <v>1</v>
      </c>
      <c r="D64" s="22" t="s">
        <v>64</v>
      </c>
      <c r="E64" s="22" t="s">
        <v>432</v>
      </c>
      <c r="F64" s="22" t="s">
        <v>342</v>
      </c>
      <c r="G64" s="22" t="s">
        <v>2</v>
      </c>
      <c r="H64" s="22" t="s">
        <v>3</v>
      </c>
    </row>
    <row r="65" spans="1:8" ht="15.75" thickBot="1" x14ac:dyDescent="0.3">
      <c r="A65" s="64"/>
      <c r="B65" s="65"/>
      <c r="C65" s="6"/>
      <c r="D65" s="6"/>
      <c r="E65" s="64"/>
      <c r="F65" s="50"/>
      <c r="G65" s="67"/>
      <c r="H65" s="67"/>
    </row>
    <row r="66" spans="1:8" ht="15.75" thickBot="1" x14ac:dyDescent="0.3">
      <c r="A66" s="64"/>
      <c r="B66" s="65"/>
      <c r="C66" s="6"/>
      <c r="D66" s="6"/>
      <c r="E66" s="64"/>
      <c r="F66" s="50"/>
      <c r="G66" s="67"/>
      <c r="H66" s="67"/>
    </row>
    <row r="67" spans="1:8" ht="15.75" thickBot="1" x14ac:dyDescent="0.3">
      <c r="A67" s="64"/>
      <c r="B67" s="65"/>
      <c r="C67" s="6"/>
      <c r="D67" s="6"/>
      <c r="E67" s="64"/>
      <c r="F67" s="50"/>
      <c r="G67" s="67"/>
      <c r="H67" s="67"/>
    </row>
    <row r="68" spans="1:8" ht="15.75" thickBot="1" x14ac:dyDescent="0.3">
      <c r="A68" s="64"/>
      <c r="B68" s="65"/>
      <c r="C68" s="6"/>
      <c r="D68" s="6"/>
      <c r="E68" s="64"/>
      <c r="F68" s="50"/>
      <c r="G68" s="67"/>
      <c r="H68" s="67"/>
    </row>
    <row r="69" spans="1:8" ht="15.75" thickBot="1" x14ac:dyDescent="0.3">
      <c r="A69" s="64"/>
      <c r="B69" s="65"/>
      <c r="C69" s="6"/>
      <c r="D69" s="6"/>
      <c r="E69" s="64"/>
      <c r="F69" s="50"/>
      <c r="G69" s="67"/>
      <c r="H69" s="67"/>
    </row>
    <row r="70" spans="1:8" ht="15.75" thickBot="1" x14ac:dyDescent="0.3">
      <c r="A70" s="64"/>
      <c r="B70" s="65"/>
      <c r="C70" s="6"/>
      <c r="D70" s="7"/>
      <c r="E70" s="64"/>
      <c r="F70" s="7" t="s">
        <v>4</v>
      </c>
      <c r="G70" s="68">
        <f>SUM(G65:G69)</f>
        <v>0</v>
      </c>
      <c r="H70" s="68">
        <f>SUM(H65:H69)</f>
        <v>0</v>
      </c>
    </row>
  </sheetData>
  <mergeCells count="5">
    <mergeCell ref="B6:F6"/>
    <mergeCell ref="A32:G33"/>
    <mergeCell ref="A29:B29"/>
    <mergeCell ref="A30:B30"/>
    <mergeCell ref="A31:B31"/>
  </mergeCells>
  <pageMargins left="0.70866141732283472" right="0.70866141732283472" top="0.74803149606299213" bottom="0.74803149606299213" header="0.31496062992125984" footer="0.31496062992125984"/>
  <pageSetup scale="80" orientation="landscape" horizontalDpi="4294967293" verticalDpi="4294967293" r:id="rId1"/>
  <drawing r:id="rId2"/>
  <extLst>
    <ext xmlns:x14="http://schemas.microsoft.com/office/spreadsheetml/2009/9/main" uri="{CCE6A557-97BC-4b89-ADB6-D9C93CAAB3DF}">
      <x14:dataValidations xmlns:xm="http://schemas.microsoft.com/office/excel/2006/main" count="8">
        <x14:dataValidation type="list" allowBlank="1" showInputMessage="1" showErrorMessage="1" xr:uid="{13DC5965-F4B4-4A52-80F5-E9E46C70062D}">
          <x14:formula1>
            <xm:f>TABLA!$A$2:$A$248</xm:f>
          </x14:formula1>
          <xm:sqref>D46:D50 D36:D41 F56:F57 D65:D69</xm:sqref>
        </x14:dataValidation>
        <x14:dataValidation type="list" allowBlank="1" showInputMessage="1" showErrorMessage="1" xr:uid="{D135B503-7C35-4BD4-A9B6-633493B8230D}">
          <x14:formula1>
            <xm:f>TABLA!$E$2:$E$4</xm:f>
          </x14:formula1>
          <xm:sqref>C56:C58</xm:sqref>
        </x14:dataValidation>
        <x14:dataValidation type="list" allowBlank="1" showInputMessage="1" showErrorMessage="1" xr:uid="{6B451B71-D21D-4C7F-A2CC-A20D8F60CCFE}">
          <x14:formula1>
            <xm:f>TABLA!$D$2:$D$4</xm:f>
          </x14:formula1>
          <xm:sqref>J46:J51 N56:O58</xm:sqref>
        </x14:dataValidation>
        <x14:dataValidation type="list" allowBlank="1" showInputMessage="1" showErrorMessage="1" xr:uid="{EB43F4BB-0414-4D35-8266-E41A775D05D8}">
          <x14:formula1>
            <xm:f>TABLA!$H$3:$H$10</xm:f>
          </x14:formula1>
          <xm:sqref>F36:F41 F46:F50 G56:G58 F65:F69</xm:sqref>
        </x14:dataValidation>
        <x14:dataValidation type="list" allowBlank="1" showInputMessage="1" showErrorMessage="1" xr:uid="{605D68B6-FCE1-4B5A-BBC1-8DA1BF199186}">
          <x14:formula1>
            <xm:f>TABLA!$H$13:$H$43</xm:f>
          </x14:formula1>
          <xm:sqref>C36:C41</xm:sqref>
        </x14:dataValidation>
        <x14:dataValidation type="list" allowBlank="1" showInputMessage="1" showErrorMessage="1" xr:uid="{8524B2AC-F070-4F3A-B37B-8E09012634C1}">
          <x14:formula1>
            <xm:f>TABLA!$D$1:$D$3</xm:f>
          </x14:formula1>
          <xm:sqref>M56:M58 B19 I36:I41 I46:I51 C29:C31</xm:sqref>
        </x14:dataValidation>
        <x14:dataValidation type="list" allowBlank="1" showInputMessage="1" showErrorMessage="1" xr:uid="{5325CA7C-3E0B-4C91-A49C-097A9471656A}">
          <x14:formula1>
            <xm:f>TABLA!$H$44:$H$73</xm:f>
          </x14:formula1>
          <xm:sqref>C46:C51</xm:sqref>
        </x14:dataValidation>
        <x14:dataValidation type="list" allowBlank="1" showInputMessage="1" showErrorMessage="1" xr:uid="{0F2DA5AD-7471-4A37-BAFC-14CF6DF64B41}">
          <x14:formula1>
            <xm:f>TABLA!$H$76:$H$80</xm:f>
          </x14:formula1>
          <xm:sqref>C65:C70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932EAD1-8505-4BAE-9D8E-6D8B690E3248}">
  <dimension ref="A2:O70"/>
  <sheetViews>
    <sheetView showGridLines="0" zoomScale="90" zoomScaleNormal="90" workbookViewId="0">
      <selection activeCell="C18" sqref="C18"/>
    </sheetView>
  </sheetViews>
  <sheetFormatPr baseColWidth="10" defaultRowHeight="15" outlineLevelRow="1" x14ac:dyDescent="0.25"/>
  <cols>
    <col min="1" max="1" width="41.5703125" customWidth="1"/>
    <col min="2" max="2" width="23.42578125" customWidth="1"/>
    <col min="3" max="3" width="29.7109375" customWidth="1"/>
    <col min="4" max="5" width="16.28515625" customWidth="1"/>
    <col min="6" max="6" width="25.85546875" customWidth="1"/>
    <col min="7" max="7" width="23" customWidth="1"/>
    <col min="8" max="8" width="27.7109375" customWidth="1"/>
    <col min="9" max="9" width="26.7109375" customWidth="1"/>
    <col min="10" max="10" width="19.42578125" customWidth="1"/>
    <col min="12" max="12" width="29.140625" customWidth="1"/>
    <col min="13" max="13" width="24" customWidth="1"/>
    <col min="15" max="15" width="15.28515625" customWidth="1"/>
  </cols>
  <sheetData>
    <row r="2" spans="1:9" x14ac:dyDescent="0.25">
      <c r="I2" s="1"/>
    </row>
    <row r="3" spans="1:9" x14ac:dyDescent="0.25">
      <c r="I3" s="1"/>
    </row>
    <row r="4" spans="1:9" x14ac:dyDescent="0.25">
      <c r="I4" s="2"/>
    </row>
    <row r="6" spans="1:9" ht="18.75" x14ac:dyDescent="0.3">
      <c r="B6" s="83" t="s">
        <v>73</v>
      </c>
      <c r="C6" s="83"/>
      <c r="D6" s="83"/>
      <c r="E6" s="83"/>
      <c r="F6" s="83"/>
    </row>
    <row r="8" spans="1:9" ht="15.75" thickBot="1" x14ac:dyDescent="0.3">
      <c r="A8" s="51" t="s">
        <v>323</v>
      </c>
      <c r="B8" s="51" t="s">
        <v>324</v>
      </c>
    </row>
    <row r="9" spans="1:9" ht="15.75" thickBot="1" x14ac:dyDescent="0.3">
      <c r="A9" s="63"/>
      <c r="B9" s="48"/>
    </row>
    <row r="11" spans="1:9" x14ac:dyDescent="0.25">
      <c r="A11" t="s">
        <v>13</v>
      </c>
    </row>
    <row r="12" spans="1:9" x14ac:dyDescent="0.25">
      <c r="A12" t="s">
        <v>14</v>
      </c>
      <c r="B12" t="s">
        <v>68</v>
      </c>
      <c r="C12" s="36"/>
    </row>
    <row r="13" spans="1:9" ht="15.75" thickBot="1" x14ac:dyDescent="0.3">
      <c r="A13" s="3"/>
    </row>
    <row r="14" spans="1:9" ht="30.75" thickBot="1" x14ac:dyDescent="0.3">
      <c r="A14" s="25" t="s">
        <v>10</v>
      </c>
      <c r="B14" s="25" t="s">
        <v>11</v>
      </c>
      <c r="C14" s="47" t="s">
        <v>66</v>
      </c>
    </row>
    <row r="15" spans="1:9" ht="30.75" thickBot="1" x14ac:dyDescent="0.3">
      <c r="A15" s="12" t="s">
        <v>437</v>
      </c>
      <c r="B15" s="48"/>
      <c r="C15" s="46">
        <f>100000*35607</f>
        <v>3560700000</v>
      </c>
      <c r="D15" s="45"/>
      <c r="E15" s="45"/>
    </row>
    <row r="16" spans="1:9" ht="15.75" thickBot="1" x14ac:dyDescent="0.3">
      <c r="A16" s="12" t="s">
        <v>438</v>
      </c>
      <c r="B16" s="49"/>
      <c r="C16" s="46">
        <f>61000*35607</f>
        <v>2172027000</v>
      </c>
      <c r="D16" s="45"/>
      <c r="E16" s="45"/>
    </row>
    <row r="17" spans="1:7" ht="30" x14ac:dyDescent="0.25">
      <c r="A17" s="3" t="s">
        <v>12</v>
      </c>
      <c r="C17" s="46">
        <f>45000*35607</f>
        <v>1602315000</v>
      </c>
    </row>
    <row r="18" spans="1:7" x14ac:dyDescent="0.25">
      <c r="A18" s="3"/>
      <c r="B18" s="35" t="s">
        <v>67</v>
      </c>
      <c r="C18" s="31"/>
    </row>
    <row r="19" spans="1:7" x14ac:dyDescent="0.25">
      <c r="A19" s="20" t="s">
        <v>69</v>
      </c>
      <c r="B19" s="37"/>
      <c r="C19" s="31"/>
    </row>
    <row r="20" spans="1:7" x14ac:dyDescent="0.25">
      <c r="A20" s="4"/>
      <c r="C20" s="31"/>
    </row>
    <row r="21" spans="1:7" x14ac:dyDescent="0.25">
      <c r="A21" s="5" t="s">
        <v>59</v>
      </c>
      <c r="C21" s="31"/>
    </row>
    <row r="22" spans="1:7" x14ac:dyDescent="0.25">
      <c r="A22" s="26" t="s">
        <v>61</v>
      </c>
      <c r="B22" s="27" t="s">
        <v>60</v>
      </c>
      <c r="C22" s="32"/>
    </row>
    <row r="23" spans="1:7" x14ac:dyDescent="0.25">
      <c r="A23" s="38"/>
      <c r="B23" s="39"/>
      <c r="C23" s="32"/>
    </row>
    <row r="24" spans="1:7" x14ac:dyDescent="0.25">
      <c r="A24" s="38"/>
      <c r="B24" s="40"/>
      <c r="C24" s="32"/>
    </row>
    <row r="25" spans="1:7" x14ac:dyDescent="0.25">
      <c r="A25" s="26" t="s">
        <v>62</v>
      </c>
      <c r="B25" s="27" t="s">
        <v>60</v>
      </c>
      <c r="C25" s="32"/>
    </row>
    <row r="26" spans="1:7" x14ac:dyDescent="0.25">
      <c r="A26" s="43"/>
      <c r="B26" s="44"/>
      <c r="C26" s="33"/>
    </row>
    <row r="27" spans="1:7" x14ac:dyDescent="0.25">
      <c r="A27" s="42"/>
      <c r="B27" s="41"/>
      <c r="C27" s="30"/>
    </row>
    <row r="28" spans="1:7" ht="15.75" thickBot="1" x14ac:dyDescent="0.3">
      <c r="A28" s="4"/>
      <c r="C28" s="82" t="s">
        <v>435</v>
      </c>
    </row>
    <row r="29" spans="1:7" ht="15" customHeight="1" thickBot="1" x14ac:dyDescent="0.3">
      <c r="A29" s="85" t="s">
        <v>436</v>
      </c>
      <c r="B29" s="86"/>
      <c r="C29" s="62"/>
    </row>
    <row r="30" spans="1:7" ht="29.25" customHeight="1" thickBot="1" x14ac:dyDescent="0.3">
      <c r="A30" s="85" t="s">
        <v>434</v>
      </c>
      <c r="B30" s="86"/>
      <c r="C30" s="62"/>
    </row>
    <row r="31" spans="1:7" ht="15" customHeight="1" thickBot="1" x14ac:dyDescent="0.3">
      <c r="A31" s="85" t="s">
        <v>433</v>
      </c>
      <c r="B31" s="86"/>
      <c r="C31" s="62"/>
    </row>
    <row r="32" spans="1:7" ht="16.5" customHeight="1" outlineLevel="1" x14ac:dyDescent="0.25">
      <c r="A32" s="84" t="s">
        <v>325</v>
      </c>
      <c r="B32" s="84"/>
      <c r="C32" s="84"/>
      <c r="D32" s="84"/>
      <c r="E32" s="84"/>
      <c r="F32" s="84"/>
      <c r="G32" s="84"/>
    </row>
    <row r="33" spans="1:10" ht="28.9" customHeight="1" outlineLevel="1" x14ac:dyDescent="0.25">
      <c r="A33" s="84"/>
      <c r="B33" s="84"/>
      <c r="C33" s="84"/>
      <c r="D33" s="84"/>
      <c r="E33" s="84"/>
      <c r="F33" s="84"/>
      <c r="G33" s="84"/>
      <c r="I33" s="52"/>
    </row>
    <row r="34" spans="1:10" ht="15.75" outlineLevel="1" thickBot="1" x14ac:dyDescent="0.3">
      <c r="A34" s="53" t="s">
        <v>0</v>
      </c>
    </row>
    <row r="35" spans="1:10" ht="45.75" outlineLevel="1" thickBot="1" x14ac:dyDescent="0.3">
      <c r="A35" s="21" t="s">
        <v>323</v>
      </c>
      <c r="B35" s="22" t="s">
        <v>330</v>
      </c>
      <c r="C35" s="22" t="s">
        <v>1</v>
      </c>
      <c r="D35" s="22" t="s">
        <v>64</v>
      </c>
      <c r="E35" s="22" t="s">
        <v>432</v>
      </c>
      <c r="F35" s="22" t="s">
        <v>342</v>
      </c>
      <c r="G35" s="22" t="s">
        <v>2</v>
      </c>
      <c r="H35" s="22" t="s">
        <v>3</v>
      </c>
      <c r="I35" s="22" t="s">
        <v>373</v>
      </c>
      <c r="J35" s="60"/>
    </row>
    <row r="36" spans="1:10" ht="15.75" outlineLevel="1" thickBot="1" x14ac:dyDescent="0.3">
      <c r="A36" s="64"/>
      <c r="B36" s="65"/>
      <c r="C36" s="6"/>
      <c r="D36" s="6"/>
      <c r="E36" s="64"/>
      <c r="F36" s="50"/>
      <c r="G36" s="65"/>
      <c r="H36" s="65"/>
      <c r="I36" s="6"/>
    </row>
    <row r="37" spans="1:10" ht="15.75" outlineLevel="1" thickBot="1" x14ac:dyDescent="0.3">
      <c r="A37" s="64"/>
      <c r="B37" s="65"/>
      <c r="C37" s="6"/>
      <c r="D37" s="6"/>
      <c r="E37" s="64"/>
      <c r="F37" s="50"/>
      <c r="G37" s="65"/>
      <c r="H37" s="65"/>
      <c r="I37" s="6"/>
    </row>
    <row r="38" spans="1:10" ht="15.75" outlineLevel="1" thickBot="1" x14ac:dyDescent="0.3">
      <c r="A38" s="64"/>
      <c r="B38" s="65"/>
      <c r="C38" s="6"/>
      <c r="D38" s="6"/>
      <c r="E38" s="64"/>
      <c r="F38" s="50"/>
      <c r="G38" s="65"/>
      <c r="H38" s="65"/>
      <c r="I38" s="6"/>
    </row>
    <row r="39" spans="1:10" ht="15.75" outlineLevel="1" thickBot="1" x14ac:dyDescent="0.3">
      <c r="A39" s="64"/>
      <c r="B39" s="65"/>
      <c r="C39" s="6"/>
      <c r="D39" s="6"/>
      <c r="E39" s="64"/>
      <c r="F39" s="50"/>
      <c r="G39" s="65"/>
      <c r="H39" s="65"/>
      <c r="I39" s="6"/>
    </row>
    <row r="40" spans="1:10" ht="15.75" outlineLevel="1" thickBot="1" x14ac:dyDescent="0.3">
      <c r="A40" s="64"/>
      <c r="B40" s="65"/>
      <c r="C40" s="6"/>
      <c r="D40" s="6"/>
      <c r="E40" s="64"/>
      <c r="F40" s="50"/>
      <c r="G40" s="65"/>
      <c r="H40" s="65"/>
      <c r="I40" s="6"/>
    </row>
    <row r="41" spans="1:10" ht="15.75" outlineLevel="1" thickBot="1" x14ac:dyDescent="0.3">
      <c r="A41" s="64"/>
      <c r="B41" s="65"/>
      <c r="C41" s="6"/>
      <c r="D41" s="6"/>
      <c r="E41" s="64"/>
      <c r="F41" s="50"/>
      <c r="G41" s="65"/>
      <c r="H41" s="65"/>
      <c r="I41" s="6"/>
    </row>
    <row r="42" spans="1:10" ht="15.75" outlineLevel="1" thickBot="1" x14ac:dyDescent="0.3">
      <c r="A42" s="64"/>
      <c r="B42" s="66">
        <f>SUM(B36:B41)</f>
        <v>0</v>
      </c>
      <c r="C42" s="50"/>
      <c r="D42" s="54"/>
      <c r="E42" s="64"/>
      <c r="F42" s="54" t="s">
        <v>4</v>
      </c>
      <c r="G42" s="55">
        <f>SUM(G36:G41)</f>
        <v>0</v>
      </c>
      <c r="H42" s="55">
        <f t="shared" ref="H42:I42" si="0">SUM(H36:H41)</f>
        <v>0</v>
      </c>
      <c r="I42" s="55">
        <f t="shared" si="0"/>
        <v>0</v>
      </c>
    </row>
    <row r="43" spans="1:10" outlineLevel="1" x14ac:dyDescent="0.25">
      <c r="A43" s="3"/>
    </row>
    <row r="44" spans="1:10" ht="15.75" outlineLevel="1" thickBot="1" x14ac:dyDescent="0.3">
      <c r="A44" s="53" t="s">
        <v>5</v>
      </c>
    </row>
    <row r="45" spans="1:10" ht="45.75" outlineLevel="1" thickBot="1" x14ac:dyDescent="0.3">
      <c r="A45" s="21" t="s">
        <v>323</v>
      </c>
      <c r="B45" s="22" t="s">
        <v>330</v>
      </c>
      <c r="C45" s="22" t="s">
        <v>1</v>
      </c>
      <c r="D45" s="22" t="s">
        <v>64</v>
      </c>
      <c r="E45" s="22" t="s">
        <v>432</v>
      </c>
      <c r="F45" s="22" t="s">
        <v>342</v>
      </c>
      <c r="G45" s="22" t="s">
        <v>2</v>
      </c>
      <c r="H45" s="22" t="s">
        <v>3</v>
      </c>
      <c r="I45" s="22" t="s">
        <v>373</v>
      </c>
      <c r="J45" s="22" t="s">
        <v>331</v>
      </c>
    </row>
    <row r="46" spans="1:10" ht="15.75" outlineLevel="1" thickBot="1" x14ac:dyDescent="0.3">
      <c r="A46" s="64"/>
      <c r="B46" s="65"/>
      <c r="C46" s="6"/>
      <c r="D46" s="6"/>
      <c r="E46" s="64"/>
      <c r="F46" s="50"/>
      <c r="G46" s="67"/>
      <c r="H46" s="67"/>
      <c r="I46" s="6"/>
      <c r="J46" s="6"/>
    </row>
    <row r="47" spans="1:10" ht="15.75" outlineLevel="1" thickBot="1" x14ac:dyDescent="0.3">
      <c r="A47" s="64"/>
      <c r="B47" s="65"/>
      <c r="C47" s="6"/>
      <c r="D47" s="6"/>
      <c r="E47" s="64"/>
      <c r="F47" s="50"/>
      <c r="G47" s="67"/>
      <c r="H47" s="67"/>
      <c r="I47" s="6"/>
      <c r="J47" s="6"/>
    </row>
    <row r="48" spans="1:10" ht="15.75" outlineLevel="1" thickBot="1" x14ac:dyDescent="0.3">
      <c r="A48" s="64"/>
      <c r="B48" s="65"/>
      <c r="C48" s="6"/>
      <c r="D48" s="6"/>
      <c r="E48" s="64"/>
      <c r="F48" s="50"/>
      <c r="G48" s="67"/>
      <c r="H48" s="67"/>
      <c r="I48" s="6"/>
      <c r="J48" s="6"/>
    </row>
    <row r="49" spans="1:15" ht="15.75" outlineLevel="1" thickBot="1" x14ac:dyDescent="0.3">
      <c r="A49" s="64"/>
      <c r="B49" s="65"/>
      <c r="C49" s="6"/>
      <c r="D49" s="6"/>
      <c r="E49" s="64"/>
      <c r="F49" s="50"/>
      <c r="G49" s="67"/>
      <c r="H49" s="67"/>
      <c r="I49" s="6"/>
      <c r="J49" s="6"/>
    </row>
    <row r="50" spans="1:15" ht="15.75" outlineLevel="1" thickBot="1" x14ac:dyDescent="0.3">
      <c r="A50" s="64"/>
      <c r="B50" s="65"/>
      <c r="C50" s="6"/>
      <c r="D50" s="6"/>
      <c r="E50" s="64"/>
      <c r="F50" s="50"/>
      <c r="G50" s="67"/>
      <c r="H50" s="67"/>
      <c r="I50" s="6"/>
      <c r="J50" s="6"/>
    </row>
    <row r="51" spans="1:15" ht="15.75" outlineLevel="1" thickBot="1" x14ac:dyDescent="0.3">
      <c r="A51" s="64"/>
      <c r="B51" s="65"/>
      <c r="C51" s="6"/>
      <c r="D51" s="7"/>
      <c r="E51" s="64"/>
      <c r="F51" s="7" t="s">
        <v>4</v>
      </c>
      <c r="G51" s="68">
        <f>SUM(G46:G50)</f>
        <v>0</v>
      </c>
      <c r="H51" s="68">
        <f>SUM(H46:H50)</f>
        <v>0</v>
      </c>
      <c r="I51" s="6"/>
      <c r="J51" s="6"/>
    </row>
    <row r="52" spans="1:15" outlineLevel="1" x14ac:dyDescent="0.25">
      <c r="A52" s="23"/>
      <c r="B52" s="24"/>
      <c r="C52" s="24"/>
      <c r="D52" s="23"/>
      <c r="E52" s="23"/>
      <c r="F52" s="23"/>
      <c r="G52" s="23"/>
    </row>
    <row r="53" spans="1:15" outlineLevel="1" x14ac:dyDescent="0.25">
      <c r="A53" s="53" t="s">
        <v>63</v>
      </c>
    </row>
    <row r="54" spans="1:15" ht="15.75" outlineLevel="1" thickBot="1" x14ac:dyDescent="0.3">
      <c r="B54" s="8"/>
    </row>
    <row r="55" spans="1:15" ht="60.75" outlineLevel="1" thickBot="1" x14ac:dyDescent="0.3">
      <c r="A55" s="21" t="s">
        <v>323</v>
      </c>
      <c r="B55" s="22" t="s">
        <v>330</v>
      </c>
      <c r="C55" s="28" t="s">
        <v>343</v>
      </c>
      <c r="D55" s="29" t="s">
        <v>70</v>
      </c>
      <c r="E55" s="22" t="s">
        <v>432</v>
      </c>
      <c r="F55" s="22" t="s">
        <v>64</v>
      </c>
      <c r="G55" s="22" t="s">
        <v>342</v>
      </c>
      <c r="H55" s="29" t="s">
        <v>6</v>
      </c>
      <c r="I55" s="29" t="s">
        <v>7</v>
      </c>
      <c r="J55" s="29" t="s">
        <v>8</v>
      </c>
      <c r="K55" s="29" t="s">
        <v>9</v>
      </c>
      <c r="L55" s="29" t="s">
        <v>332</v>
      </c>
      <c r="M55" s="22" t="s">
        <v>373</v>
      </c>
      <c r="N55" s="22" t="s">
        <v>331</v>
      </c>
      <c r="O55" s="22" t="s">
        <v>408</v>
      </c>
    </row>
    <row r="56" spans="1:15" ht="15.75" outlineLevel="1" thickBot="1" x14ac:dyDescent="0.3">
      <c r="A56" s="69"/>
      <c r="B56" s="65"/>
      <c r="C56" s="9"/>
      <c r="D56" s="10"/>
      <c r="E56" s="64"/>
      <c r="F56" s="6"/>
      <c r="G56" s="50"/>
      <c r="H56" s="10"/>
      <c r="I56" s="10"/>
      <c r="J56" s="10"/>
      <c r="K56" s="10"/>
      <c r="L56" s="10"/>
      <c r="M56" s="6"/>
      <c r="N56" s="6"/>
      <c r="O56" s="6"/>
    </row>
    <row r="57" spans="1:15" ht="15.75" outlineLevel="1" thickBot="1" x14ac:dyDescent="0.3">
      <c r="A57" s="69"/>
      <c r="B57" s="65"/>
      <c r="C57" s="9"/>
      <c r="D57" s="10"/>
      <c r="E57" s="64"/>
      <c r="F57" s="6"/>
      <c r="G57" s="50"/>
      <c r="H57" s="10"/>
      <c r="I57" s="10"/>
      <c r="J57" s="10"/>
      <c r="K57" s="10"/>
      <c r="L57" s="10"/>
      <c r="M57" s="6"/>
      <c r="N57" s="6"/>
      <c r="O57" s="6"/>
    </row>
    <row r="58" spans="1:15" ht="15.75" outlineLevel="1" thickBot="1" x14ac:dyDescent="0.3">
      <c r="A58" s="69"/>
      <c r="B58" s="65"/>
      <c r="C58" s="9"/>
      <c r="D58" s="10"/>
      <c r="E58" s="64"/>
      <c r="F58" s="10"/>
      <c r="G58" s="50"/>
      <c r="H58" s="10"/>
      <c r="I58" s="10"/>
      <c r="J58" s="10"/>
      <c r="K58" s="10"/>
      <c r="L58" s="10"/>
      <c r="M58" s="6"/>
      <c r="N58" s="6"/>
      <c r="O58" s="6"/>
    </row>
    <row r="59" spans="1:15" ht="15.75" outlineLevel="1" thickBot="1" x14ac:dyDescent="0.3">
      <c r="A59" s="11"/>
      <c r="G59" s="70" t="s">
        <v>4</v>
      </c>
      <c r="H59" s="71">
        <f>SUM(H51)</f>
        <v>0</v>
      </c>
      <c r="I59" s="72">
        <f>SUM(I51)</f>
        <v>0</v>
      </c>
      <c r="J59" s="72">
        <f>SUM(J51)</f>
        <v>0</v>
      </c>
      <c r="K59" s="72">
        <f>SUM(K51)</f>
        <v>0</v>
      </c>
    </row>
    <row r="60" spans="1:15" x14ac:dyDescent="0.25">
      <c r="A60" s="3"/>
    </row>
    <row r="63" spans="1:15" ht="15.75" thickBot="1" x14ac:dyDescent="0.3">
      <c r="A63" s="53" t="s">
        <v>403</v>
      </c>
    </row>
    <row r="64" spans="1:15" ht="30.75" thickBot="1" x14ac:dyDescent="0.3">
      <c r="A64" s="21" t="s">
        <v>323</v>
      </c>
      <c r="B64" s="22" t="s">
        <v>330</v>
      </c>
      <c r="C64" s="22" t="s">
        <v>1</v>
      </c>
      <c r="D64" s="22" t="s">
        <v>64</v>
      </c>
      <c r="E64" s="22" t="s">
        <v>432</v>
      </c>
      <c r="F64" s="22" t="s">
        <v>342</v>
      </c>
      <c r="G64" s="22" t="s">
        <v>2</v>
      </c>
      <c r="H64" s="22" t="s">
        <v>3</v>
      </c>
    </row>
    <row r="65" spans="1:8" ht="15.75" thickBot="1" x14ac:dyDescent="0.3">
      <c r="A65" s="64"/>
      <c r="B65" s="65"/>
      <c r="C65" s="6"/>
      <c r="D65" s="6"/>
      <c r="E65" s="64"/>
      <c r="F65" s="50"/>
      <c r="G65" s="67"/>
      <c r="H65" s="67"/>
    </row>
    <row r="66" spans="1:8" ht="15.75" thickBot="1" x14ac:dyDescent="0.3">
      <c r="A66" s="64"/>
      <c r="B66" s="65"/>
      <c r="C66" s="6"/>
      <c r="D66" s="6"/>
      <c r="E66" s="64"/>
      <c r="F66" s="50"/>
      <c r="G66" s="67"/>
      <c r="H66" s="67"/>
    </row>
    <row r="67" spans="1:8" ht="15.75" thickBot="1" x14ac:dyDescent="0.3">
      <c r="A67" s="64"/>
      <c r="B67" s="65"/>
      <c r="C67" s="6"/>
      <c r="D67" s="6"/>
      <c r="E67" s="64"/>
      <c r="F67" s="50"/>
      <c r="G67" s="67"/>
      <c r="H67" s="67"/>
    </row>
    <row r="68" spans="1:8" ht="15.75" thickBot="1" x14ac:dyDescent="0.3">
      <c r="A68" s="64"/>
      <c r="B68" s="65"/>
      <c r="C68" s="6"/>
      <c r="D68" s="6"/>
      <c r="E68" s="64"/>
      <c r="F68" s="50"/>
      <c r="G68" s="67"/>
      <c r="H68" s="67"/>
    </row>
    <row r="69" spans="1:8" ht="15.75" thickBot="1" x14ac:dyDescent="0.3">
      <c r="A69" s="64"/>
      <c r="B69" s="65"/>
      <c r="C69" s="6"/>
      <c r="D69" s="6"/>
      <c r="E69" s="64"/>
      <c r="F69" s="50"/>
      <c r="G69" s="67"/>
      <c r="H69" s="67"/>
    </row>
    <row r="70" spans="1:8" ht="15.75" thickBot="1" x14ac:dyDescent="0.3">
      <c r="A70" s="64"/>
      <c r="B70" s="65"/>
      <c r="C70" s="6"/>
      <c r="D70" s="7"/>
      <c r="E70" s="64"/>
      <c r="F70" s="7" t="s">
        <v>4</v>
      </c>
      <c r="G70" s="68">
        <f>SUM(G65:G69)</f>
        <v>0</v>
      </c>
      <c r="H70" s="68">
        <f>SUM(H65:H69)</f>
        <v>0</v>
      </c>
    </row>
  </sheetData>
  <mergeCells count="5">
    <mergeCell ref="B6:F6"/>
    <mergeCell ref="A29:B29"/>
    <mergeCell ref="A30:B30"/>
    <mergeCell ref="A31:B31"/>
    <mergeCell ref="A32:G33"/>
  </mergeCells>
  <pageMargins left="0.70866141732283472" right="0.70866141732283472" top="0.74803149606299213" bottom="0.74803149606299213" header="0.31496062992125984" footer="0.31496062992125984"/>
  <pageSetup scale="80" orientation="landscape" horizontalDpi="4294967293" verticalDpi="4294967293" r:id="rId1"/>
  <drawing r:id="rId2"/>
  <extLst>
    <ext xmlns:x14="http://schemas.microsoft.com/office/spreadsheetml/2009/9/main" uri="{CCE6A557-97BC-4b89-ADB6-D9C93CAAB3DF}">
      <x14:dataValidations xmlns:xm="http://schemas.microsoft.com/office/excel/2006/main" count="8">
        <x14:dataValidation type="list" allowBlank="1" showInputMessage="1" showErrorMessage="1" xr:uid="{CD392962-7DE2-4364-B705-C369F24BE051}">
          <x14:formula1>
            <xm:f>TABLA!$H$76:$H$80</xm:f>
          </x14:formula1>
          <xm:sqref>C65:C70</xm:sqref>
        </x14:dataValidation>
        <x14:dataValidation type="list" allowBlank="1" showInputMessage="1" showErrorMessage="1" xr:uid="{DD08E319-894E-4DDD-BCF8-FC99C2496CC1}">
          <x14:formula1>
            <xm:f>TABLA!$H$44:$H$73</xm:f>
          </x14:formula1>
          <xm:sqref>C46:C51</xm:sqref>
        </x14:dataValidation>
        <x14:dataValidation type="list" allowBlank="1" showInputMessage="1" showErrorMessage="1" xr:uid="{79686B78-BD64-4DB2-BC82-91271BE782BF}">
          <x14:formula1>
            <xm:f>TABLA!$D$1:$D$3</xm:f>
          </x14:formula1>
          <xm:sqref>M56:M58 B19 I36:I41 I46:I51 C29:C31</xm:sqref>
        </x14:dataValidation>
        <x14:dataValidation type="list" allowBlank="1" showInputMessage="1" showErrorMessage="1" xr:uid="{3B07BBD8-0ACE-48A5-9DFE-3ADDC5851216}">
          <x14:formula1>
            <xm:f>TABLA!$H$13:$H$43</xm:f>
          </x14:formula1>
          <xm:sqref>C36:C41</xm:sqref>
        </x14:dataValidation>
        <x14:dataValidation type="list" allowBlank="1" showInputMessage="1" showErrorMessage="1" xr:uid="{B49116EA-9FDD-4E20-A38F-826D8DF41EC0}">
          <x14:formula1>
            <xm:f>TABLA!$H$3:$H$10</xm:f>
          </x14:formula1>
          <xm:sqref>F36:F41 F46:F50 G56:G58 F65:F69</xm:sqref>
        </x14:dataValidation>
        <x14:dataValidation type="list" allowBlank="1" showInputMessage="1" showErrorMessage="1" xr:uid="{34FD725C-1843-49CC-861D-C52874655FC5}">
          <x14:formula1>
            <xm:f>TABLA!$D$2:$D$4</xm:f>
          </x14:formula1>
          <xm:sqref>J46:J51 N56:O58</xm:sqref>
        </x14:dataValidation>
        <x14:dataValidation type="list" allowBlank="1" showInputMessage="1" showErrorMessage="1" xr:uid="{E54FD1E0-C6E3-4F5D-8D11-180494160FC2}">
          <x14:formula1>
            <xm:f>TABLA!$E$2:$E$4</xm:f>
          </x14:formula1>
          <xm:sqref>C56:C58</xm:sqref>
        </x14:dataValidation>
        <x14:dataValidation type="list" allowBlank="1" showInputMessage="1" showErrorMessage="1" xr:uid="{DDD72B8D-74C7-40B6-B364-A2D9B5D13D30}">
          <x14:formula1>
            <xm:f>TABLA!$A$2:$A$248</xm:f>
          </x14:formula1>
          <xm:sqref>D46:D50 D36:D41 F56:F57 D65:D69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3120B13-414B-48EE-9125-FCAD470FA223}">
  <dimension ref="A2:O70"/>
  <sheetViews>
    <sheetView showGridLines="0" zoomScale="90" zoomScaleNormal="90" workbookViewId="0">
      <selection activeCell="C18" sqref="C18"/>
    </sheetView>
  </sheetViews>
  <sheetFormatPr baseColWidth="10" defaultRowHeight="15" outlineLevelRow="1" x14ac:dyDescent="0.25"/>
  <cols>
    <col min="1" max="1" width="41.5703125" customWidth="1"/>
    <col min="2" max="2" width="23.42578125" customWidth="1"/>
    <col min="3" max="3" width="29.7109375" customWidth="1"/>
    <col min="4" max="5" width="16.28515625" customWidth="1"/>
    <col min="6" max="6" width="25.85546875" customWidth="1"/>
    <col min="7" max="7" width="23" customWidth="1"/>
    <col min="8" max="8" width="27.7109375" customWidth="1"/>
    <col min="9" max="9" width="26.7109375" customWidth="1"/>
    <col min="10" max="10" width="19.42578125" customWidth="1"/>
    <col min="12" max="12" width="29.140625" customWidth="1"/>
    <col min="13" max="13" width="24" customWidth="1"/>
    <col min="15" max="15" width="15.28515625" customWidth="1"/>
  </cols>
  <sheetData>
    <row r="2" spans="1:9" x14ac:dyDescent="0.25">
      <c r="I2" s="1"/>
    </row>
    <row r="3" spans="1:9" x14ac:dyDescent="0.25">
      <c r="I3" s="1"/>
    </row>
    <row r="4" spans="1:9" x14ac:dyDescent="0.25">
      <c r="I4" s="2"/>
    </row>
    <row r="6" spans="1:9" ht="18.75" x14ac:dyDescent="0.3">
      <c r="B6" s="83" t="s">
        <v>439</v>
      </c>
      <c r="C6" s="83"/>
      <c r="D6" s="83"/>
      <c r="E6" s="83"/>
      <c r="F6" s="83"/>
    </row>
    <row r="8" spans="1:9" ht="15.75" thickBot="1" x14ac:dyDescent="0.3">
      <c r="A8" s="51" t="s">
        <v>323</v>
      </c>
      <c r="B8" s="51" t="s">
        <v>324</v>
      </c>
    </row>
    <row r="9" spans="1:9" ht="15.75" thickBot="1" x14ac:dyDescent="0.3">
      <c r="A9" s="63"/>
      <c r="B9" s="48"/>
    </row>
    <row r="11" spans="1:9" x14ac:dyDescent="0.25">
      <c r="A11" t="s">
        <v>13</v>
      </c>
    </row>
    <row r="12" spans="1:9" x14ac:dyDescent="0.25">
      <c r="A12" t="s">
        <v>14</v>
      </c>
      <c r="B12" t="s">
        <v>68</v>
      </c>
      <c r="C12" s="36"/>
    </row>
    <row r="13" spans="1:9" ht="15.75" thickBot="1" x14ac:dyDescent="0.3">
      <c r="A13" s="3"/>
    </row>
    <row r="14" spans="1:9" ht="30.75" thickBot="1" x14ac:dyDescent="0.3">
      <c r="A14" s="25" t="s">
        <v>10</v>
      </c>
      <c r="B14" s="25" t="s">
        <v>11</v>
      </c>
      <c r="C14" s="47" t="s">
        <v>66</v>
      </c>
    </row>
    <row r="15" spans="1:9" ht="30.75" thickBot="1" x14ac:dyDescent="0.3">
      <c r="A15" s="12" t="s">
        <v>71</v>
      </c>
      <c r="B15" s="48"/>
      <c r="C15" s="46">
        <f>100000*34270</f>
        <v>3427000000</v>
      </c>
      <c r="D15" s="45"/>
      <c r="E15" s="45"/>
    </row>
    <row r="16" spans="1:9" ht="15.75" thickBot="1" x14ac:dyDescent="0.3">
      <c r="A16" s="12" t="s">
        <v>72</v>
      </c>
      <c r="B16" s="49"/>
      <c r="C16" s="46">
        <f>61000*34270</f>
        <v>2090470000</v>
      </c>
      <c r="D16" s="45"/>
      <c r="E16" s="45"/>
    </row>
    <row r="17" spans="1:7" ht="30" x14ac:dyDescent="0.25">
      <c r="A17" s="3" t="s">
        <v>12</v>
      </c>
      <c r="C17" s="46">
        <f>45000*34270</f>
        <v>1542150000</v>
      </c>
    </row>
    <row r="18" spans="1:7" x14ac:dyDescent="0.25">
      <c r="A18" s="3"/>
      <c r="B18" s="35" t="s">
        <v>67</v>
      </c>
      <c r="C18" s="31"/>
    </row>
    <row r="19" spans="1:7" x14ac:dyDescent="0.25">
      <c r="A19" s="20" t="s">
        <v>69</v>
      </c>
      <c r="B19" s="37"/>
      <c r="C19" s="31"/>
    </row>
    <row r="20" spans="1:7" x14ac:dyDescent="0.25">
      <c r="A20" s="4"/>
      <c r="C20" s="31"/>
    </row>
    <row r="21" spans="1:7" x14ac:dyDescent="0.25">
      <c r="A21" s="5" t="s">
        <v>59</v>
      </c>
      <c r="C21" s="31"/>
    </row>
    <row r="22" spans="1:7" x14ac:dyDescent="0.25">
      <c r="A22" s="26" t="s">
        <v>61</v>
      </c>
      <c r="B22" s="27" t="s">
        <v>60</v>
      </c>
      <c r="C22" s="32"/>
    </row>
    <row r="23" spans="1:7" x14ac:dyDescent="0.25">
      <c r="A23" s="38"/>
      <c r="B23" s="39"/>
      <c r="C23" s="32"/>
    </row>
    <row r="24" spans="1:7" x14ac:dyDescent="0.25">
      <c r="A24" s="38"/>
      <c r="B24" s="40"/>
      <c r="C24" s="32"/>
    </row>
    <row r="25" spans="1:7" x14ac:dyDescent="0.25">
      <c r="A25" s="26" t="s">
        <v>62</v>
      </c>
      <c r="B25" s="27" t="s">
        <v>60</v>
      </c>
      <c r="C25" s="32"/>
    </row>
    <row r="26" spans="1:7" x14ac:dyDescent="0.25">
      <c r="A26" s="43"/>
      <c r="B26" s="44"/>
      <c r="C26" s="33"/>
    </row>
    <row r="27" spans="1:7" x14ac:dyDescent="0.25">
      <c r="A27" s="42"/>
      <c r="B27" s="41"/>
      <c r="C27" s="30"/>
    </row>
    <row r="28" spans="1:7" ht="15.75" thickBot="1" x14ac:dyDescent="0.3">
      <c r="A28" s="4"/>
      <c r="C28" s="82" t="s">
        <v>435</v>
      </c>
    </row>
    <row r="29" spans="1:7" ht="15" customHeight="1" thickBot="1" x14ac:dyDescent="0.3">
      <c r="A29" s="85" t="s">
        <v>436</v>
      </c>
      <c r="B29" s="86"/>
      <c r="C29" s="62"/>
    </row>
    <row r="30" spans="1:7" ht="29.25" customHeight="1" thickBot="1" x14ac:dyDescent="0.3">
      <c r="A30" s="85" t="s">
        <v>434</v>
      </c>
      <c r="B30" s="86"/>
      <c r="C30" s="62"/>
    </row>
    <row r="31" spans="1:7" ht="15" customHeight="1" thickBot="1" x14ac:dyDescent="0.3">
      <c r="A31" s="85" t="s">
        <v>433</v>
      </c>
      <c r="B31" s="86"/>
      <c r="C31" s="62"/>
    </row>
    <row r="32" spans="1:7" ht="16.5" customHeight="1" outlineLevel="1" x14ac:dyDescent="0.25">
      <c r="A32" s="84" t="s">
        <v>325</v>
      </c>
      <c r="B32" s="84"/>
      <c r="C32" s="84"/>
      <c r="D32" s="84"/>
      <c r="E32" s="84"/>
      <c r="F32" s="84"/>
      <c r="G32" s="84"/>
    </row>
    <row r="33" spans="1:10" ht="28.9" customHeight="1" outlineLevel="1" x14ac:dyDescent="0.25">
      <c r="A33" s="84"/>
      <c r="B33" s="84"/>
      <c r="C33" s="84"/>
      <c r="D33" s="84"/>
      <c r="E33" s="84"/>
      <c r="F33" s="84"/>
      <c r="G33" s="84"/>
      <c r="I33" s="52"/>
    </row>
    <row r="34" spans="1:10" ht="15.75" outlineLevel="1" thickBot="1" x14ac:dyDescent="0.3">
      <c r="A34" s="53" t="s">
        <v>0</v>
      </c>
    </row>
    <row r="35" spans="1:10" ht="45.75" outlineLevel="1" thickBot="1" x14ac:dyDescent="0.3">
      <c r="A35" s="21" t="s">
        <v>323</v>
      </c>
      <c r="B35" s="22" t="s">
        <v>330</v>
      </c>
      <c r="C35" s="22" t="s">
        <v>1</v>
      </c>
      <c r="D35" s="22" t="s">
        <v>64</v>
      </c>
      <c r="E35" s="22" t="s">
        <v>432</v>
      </c>
      <c r="F35" s="22" t="s">
        <v>342</v>
      </c>
      <c r="G35" s="22" t="s">
        <v>2</v>
      </c>
      <c r="H35" s="22" t="s">
        <v>3</v>
      </c>
      <c r="I35" s="22" t="s">
        <v>373</v>
      </c>
      <c r="J35" s="60"/>
    </row>
    <row r="36" spans="1:10" ht="15.75" outlineLevel="1" thickBot="1" x14ac:dyDescent="0.3">
      <c r="A36" s="64"/>
      <c r="B36" s="65"/>
      <c r="C36" s="6"/>
      <c r="D36" s="6"/>
      <c r="E36" s="64"/>
      <c r="F36" s="50"/>
      <c r="G36" s="65"/>
      <c r="H36" s="65"/>
      <c r="I36" s="6"/>
    </row>
    <row r="37" spans="1:10" ht="15.75" outlineLevel="1" thickBot="1" x14ac:dyDescent="0.3">
      <c r="A37" s="64"/>
      <c r="B37" s="65"/>
      <c r="C37" s="6"/>
      <c r="D37" s="6"/>
      <c r="E37" s="64"/>
      <c r="F37" s="50"/>
      <c r="G37" s="65"/>
      <c r="H37" s="65"/>
      <c r="I37" s="6"/>
    </row>
    <row r="38" spans="1:10" ht="15.75" outlineLevel="1" thickBot="1" x14ac:dyDescent="0.3">
      <c r="A38" s="64"/>
      <c r="B38" s="65"/>
      <c r="C38" s="6"/>
      <c r="D38" s="6"/>
      <c r="E38" s="64"/>
      <c r="F38" s="50"/>
      <c r="G38" s="65"/>
      <c r="H38" s="65"/>
      <c r="I38" s="6"/>
    </row>
    <row r="39" spans="1:10" ht="15.75" outlineLevel="1" thickBot="1" x14ac:dyDescent="0.3">
      <c r="A39" s="64"/>
      <c r="B39" s="65"/>
      <c r="C39" s="6"/>
      <c r="D39" s="6"/>
      <c r="E39" s="64"/>
      <c r="F39" s="50"/>
      <c r="G39" s="65"/>
      <c r="H39" s="65"/>
      <c r="I39" s="6"/>
    </row>
    <row r="40" spans="1:10" ht="15.75" outlineLevel="1" thickBot="1" x14ac:dyDescent="0.3">
      <c r="A40" s="64"/>
      <c r="B40" s="65"/>
      <c r="C40" s="6"/>
      <c r="D40" s="6"/>
      <c r="E40" s="64"/>
      <c r="F40" s="50"/>
      <c r="G40" s="65"/>
      <c r="H40" s="65"/>
      <c r="I40" s="6"/>
    </row>
    <row r="41" spans="1:10" ht="15.75" outlineLevel="1" thickBot="1" x14ac:dyDescent="0.3">
      <c r="A41" s="64"/>
      <c r="B41" s="65"/>
      <c r="C41" s="6"/>
      <c r="D41" s="6"/>
      <c r="E41" s="64"/>
      <c r="F41" s="50"/>
      <c r="G41" s="65"/>
      <c r="H41" s="65"/>
      <c r="I41" s="6"/>
    </row>
    <row r="42" spans="1:10" ht="15.75" outlineLevel="1" thickBot="1" x14ac:dyDescent="0.3">
      <c r="A42" s="64"/>
      <c r="B42" s="66">
        <f>SUM(B36:B41)</f>
        <v>0</v>
      </c>
      <c r="C42" s="50"/>
      <c r="D42" s="54"/>
      <c r="E42" s="64"/>
      <c r="F42" s="54" t="s">
        <v>4</v>
      </c>
      <c r="G42" s="55">
        <f>SUM(G36:G41)</f>
        <v>0</v>
      </c>
      <c r="H42" s="55">
        <f t="shared" ref="H42:I42" si="0">SUM(H36:H41)</f>
        <v>0</v>
      </c>
      <c r="I42" s="55">
        <f t="shared" si="0"/>
        <v>0</v>
      </c>
    </row>
    <row r="43" spans="1:10" outlineLevel="1" x14ac:dyDescent="0.25">
      <c r="A43" s="3"/>
    </row>
    <row r="44" spans="1:10" ht="15.75" outlineLevel="1" thickBot="1" x14ac:dyDescent="0.3">
      <c r="A44" s="53" t="s">
        <v>5</v>
      </c>
    </row>
    <row r="45" spans="1:10" ht="45.75" outlineLevel="1" thickBot="1" x14ac:dyDescent="0.3">
      <c r="A45" s="21" t="s">
        <v>323</v>
      </c>
      <c r="B45" s="22" t="s">
        <v>330</v>
      </c>
      <c r="C45" s="22" t="s">
        <v>1</v>
      </c>
      <c r="D45" s="22" t="s">
        <v>64</v>
      </c>
      <c r="E45" s="22" t="s">
        <v>432</v>
      </c>
      <c r="F45" s="22" t="s">
        <v>342</v>
      </c>
      <c r="G45" s="22" t="s">
        <v>2</v>
      </c>
      <c r="H45" s="22" t="s">
        <v>3</v>
      </c>
      <c r="I45" s="22" t="s">
        <v>373</v>
      </c>
      <c r="J45" s="22" t="s">
        <v>331</v>
      </c>
    </row>
    <row r="46" spans="1:10" ht="15.75" outlineLevel="1" thickBot="1" x14ac:dyDescent="0.3">
      <c r="A46" s="64"/>
      <c r="B46" s="65"/>
      <c r="C46" s="6"/>
      <c r="D46" s="6"/>
      <c r="E46" s="64"/>
      <c r="F46" s="50"/>
      <c r="G46" s="67"/>
      <c r="H46" s="67"/>
      <c r="I46" s="6"/>
      <c r="J46" s="6"/>
    </row>
    <row r="47" spans="1:10" ht="15.75" outlineLevel="1" thickBot="1" x14ac:dyDescent="0.3">
      <c r="A47" s="64"/>
      <c r="B47" s="65"/>
      <c r="C47" s="6"/>
      <c r="D47" s="6"/>
      <c r="E47" s="64"/>
      <c r="F47" s="50"/>
      <c r="G47" s="67"/>
      <c r="H47" s="67"/>
      <c r="I47" s="6"/>
      <c r="J47" s="6"/>
    </row>
    <row r="48" spans="1:10" ht="15.75" outlineLevel="1" thickBot="1" x14ac:dyDescent="0.3">
      <c r="A48" s="64"/>
      <c r="B48" s="65"/>
      <c r="C48" s="6"/>
      <c r="D48" s="6"/>
      <c r="E48" s="64"/>
      <c r="F48" s="50"/>
      <c r="G48" s="67"/>
      <c r="H48" s="67"/>
      <c r="I48" s="6"/>
      <c r="J48" s="6"/>
    </row>
    <row r="49" spans="1:15" ht="15.75" outlineLevel="1" thickBot="1" x14ac:dyDescent="0.3">
      <c r="A49" s="64"/>
      <c r="B49" s="65"/>
      <c r="C49" s="6"/>
      <c r="D49" s="6"/>
      <c r="E49" s="64"/>
      <c r="F49" s="50"/>
      <c r="G49" s="67"/>
      <c r="H49" s="67"/>
      <c r="I49" s="6"/>
      <c r="J49" s="6"/>
    </row>
    <row r="50" spans="1:15" ht="15.75" outlineLevel="1" thickBot="1" x14ac:dyDescent="0.3">
      <c r="A50" s="64"/>
      <c r="B50" s="65"/>
      <c r="C50" s="6"/>
      <c r="D50" s="6"/>
      <c r="E50" s="64"/>
      <c r="F50" s="50"/>
      <c r="G50" s="67"/>
      <c r="H50" s="67"/>
      <c r="I50" s="6"/>
      <c r="J50" s="6"/>
    </row>
    <row r="51" spans="1:15" ht="15.75" outlineLevel="1" thickBot="1" x14ac:dyDescent="0.3">
      <c r="A51" s="64"/>
      <c r="B51" s="65"/>
      <c r="C51" s="6"/>
      <c r="D51" s="7"/>
      <c r="E51" s="64"/>
      <c r="F51" s="7" t="s">
        <v>4</v>
      </c>
      <c r="G51" s="68">
        <f>SUM(G46:G50)</f>
        <v>0</v>
      </c>
      <c r="H51" s="68">
        <f>SUM(H46:H50)</f>
        <v>0</v>
      </c>
      <c r="I51" s="6"/>
      <c r="J51" s="6"/>
    </row>
    <row r="52" spans="1:15" outlineLevel="1" x14ac:dyDescent="0.25">
      <c r="A52" s="23"/>
      <c r="B52" s="24"/>
      <c r="C52" s="24"/>
      <c r="D52" s="23"/>
      <c r="E52" s="23"/>
      <c r="F52" s="23"/>
      <c r="G52" s="23"/>
    </row>
    <row r="53" spans="1:15" outlineLevel="1" x14ac:dyDescent="0.25">
      <c r="A53" s="53" t="s">
        <v>63</v>
      </c>
    </row>
    <row r="54" spans="1:15" ht="15.75" outlineLevel="1" thickBot="1" x14ac:dyDescent="0.3">
      <c r="B54" s="8"/>
    </row>
    <row r="55" spans="1:15" ht="60.75" outlineLevel="1" thickBot="1" x14ac:dyDescent="0.3">
      <c r="A55" s="21" t="s">
        <v>323</v>
      </c>
      <c r="B55" s="22" t="s">
        <v>330</v>
      </c>
      <c r="C55" s="28" t="s">
        <v>343</v>
      </c>
      <c r="D55" s="29" t="s">
        <v>70</v>
      </c>
      <c r="E55" s="22" t="s">
        <v>432</v>
      </c>
      <c r="F55" s="22" t="s">
        <v>64</v>
      </c>
      <c r="G55" s="22" t="s">
        <v>342</v>
      </c>
      <c r="H55" s="29" t="s">
        <v>6</v>
      </c>
      <c r="I55" s="29" t="s">
        <v>7</v>
      </c>
      <c r="J55" s="29" t="s">
        <v>8</v>
      </c>
      <c r="K55" s="29" t="s">
        <v>9</v>
      </c>
      <c r="L55" s="29" t="s">
        <v>332</v>
      </c>
      <c r="M55" s="22" t="s">
        <v>373</v>
      </c>
      <c r="N55" s="22" t="s">
        <v>331</v>
      </c>
      <c r="O55" s="22" t="s">
        <v>408</v>
      </c>
    </row>
    <row r="56" spans="1:15" ht="15.75" outlineLevel="1" thickBot="1" x14ac:dyDescent="0.3">
      <c r="A56" s="69"/>
      <c r="B56" s="65"/>
      <c r="C56" s="9"/>
      <c r="D56" s="10"/>
      <c r="E56" s="64"/>
      <c r="F56" s="6"/>
      <c r="G56" s="50"/>
      <c r="H56" s="10"/>
      <c r="I56" s="10"/>
      <c r="J56" s="10"/>
      <c r="K56" s="10"/>
      <c r="L56" s="10"/>
      <c r="M56" s="6"/>
      <c r="N56" s="6"/>
      <c r="O56" s="6"/>
    </row>
    <row r="57" spans="1:15" ht="15.75" outlineLevel="1" thickBot="1" x14ac:dyDescent="0.3">
      <c r="A57" s="69"/>
      <c r="B57" s="65"/>
      <c r="C57" s="9"/>
      <c r="D57" s="10"/>
      <c r="E57" s="64"/>
      <c r="F57" s="6"/>
      <c r="G57" s="50"/>
      <c r="H57" s="10"/>
      <c r="I57" s="10"/>
      <c r="J57" s="10"/>
      <c r="K57" s="10"/>
      <c r="L57" s="10"/>
      <c r="M57" s="6"/>
      <c r="N57" s="6"/>
      <c r="O57" s="6"/>
    </row>
    <row r="58" spans="1:15" ht="15.75" outlineLevel="1" thickBot="1" x14ac:dyDescent="0.3">
      <c r="A58" s="69"/>
      <c r="B58" s="65"/>
      <c r="C58" s="9"/>
      <c r="D58" s="10"/>
      <c r="E58" s="64"/>
      <c r="F58" s="10"/>
      <c r="G58" s="50"/>
      <c r="H58" s="10"/>
      <c r="I58" s="10"/>
      <c r="J58" s="10"/>
      <c r="K58" s="10"/>
      <c r="L58" s="10"/>
      <c r="M58" s="6"/>
      <c r="N58" s="6"/>
      <c r="O58" s="6"/>
    </row>
    <row r="59" spans="1:15" ht="15.75" outlineLevel="1" thickBot="1" x14ac:dyDescent="0.3">
      <c r="A59" s="11"/>
      <c r="G59" s="70" t="s">
        <v>4</v>
      </c>
      <c r="H59" s="71">
        <f>SUM(H51)</f>
        <v>0</v>
      </c>
      <c r="I59" s="72">
        <f>SUM(I51)</f>
        <v>0</v>
      </c>
      <c r="J59" s="72">
        <f>SUM(J51)</f>
        <v>0</v>
      </c>
      <c r="K59" s="72">
        <f>SUM(K51)</f>
        <v>0</v>
      </c>
    </row>
    <row r="60" spans="1:15" x14ac:dyDescent="0.25">
      <c r="A60" s="3"/>
    </row>
    <row r="63" spans="1:15" ht="15.75" thickBot="1" x14ac:dyDescent="0.3">
      <c r="A63" s="53" t="s">
        <v>403</v>
      </c>
    </row>
    <row r="64" spans="1:15" ht="30.75" thickBot="1" x14ac:dyDescent="0.3">
      <c r="A64" s="21" t="s">
        <v>323</v>
      </c>
      <c r="B64" s="22" t="s">
        <v>330</v>
      </c>
      <c r="C64" s="22" t="s">
        <v>1</v>
      </c>
      <c r="D64" s="22" t="s">
        <v>64</v>
      </c>
      <c r="E64" s="22" t="s">
        <v>432</v>
      </c>
      <c r="F64" s="22" t="s">
        <v>342</v>
      </c>
      <c r="G64" s="22" t="s">
        <v>2</v>
      </c>
      <c r="H64" s="22" t="s">
        <v>3</v>
      </c>
    </row>
    <row r="65" spans="1:8" ht="15.75" thickBot="1" x14ac:dyDescent="0.3">
      <c r="A65" s="64"/>
      <c r="B65" s="65"/>
      <c r="C65" s="6"/>
      <c r="D65" s="6"/>
      <c r="E65" s="64"/>
      <c r="F65" s="50"/>
      <c r="G65" s="67"/>
      <c r="H65" s="67"/>
    </row>
    <row r="66" spans="1:8" ht="15.75" thickBot="1" x14ac:dyDescent="0.3">
      <c r="A66" s="64"/>
      <c r="B66" s="65"/>
      <c r="C66" s="6"/>
      <c r="D66" s="6"/>
      <c r="E66" s="64"/>
      <c r="F66" s="50"/>
      <c r="G66" s="67"/>
      <c r="H66" s="67"/>
    </row>
    <row r="67" spans="1:8" ht="15.75" thickBot="1" x14ac:dyDescent="0.3">
      <c r="A67" s="64"/>
      <c r="B67" s="65"/>
      <c r="C67" s="6"/>
      <c r="D67" s="6"/>
      <c r="E67" s="64"/>
      <c r="F67" s="50"/>
      <c r="G67" s="67"/>
      <c r="H67" s="67"/>
    </row>
    <row r="68" spans="1:8" ht="15.75" thickBot="1" x14ac:dyDescent="0.3">
      <c r="A68" s="64"/>
      <c r="B68" s="65"/>
      <c r="C68" s="6"/>
      <c r="D68" s="6"/>
      <c r="E68" s="64"/>
      <c r="F68" s="50"/>
      <c r="G68" s="67"/>
      <c r="H68" s="67"/>
    </row>
    <row r="69" spans="1:8" ht="15.75" thickBot="1" x14ac:dyDescent="0.3">
      <c r="A69" s="64"/>
      <c r="B69" s="65"/>
      <c r="C69" s="6"/>
      <c r="D69" s="6"/>
      <c r="E69" s="64"/>
      <c r="F69" s="50"/>
      <c r="G69" s="67"/>
      <c r="H69" s="67"/>
    </row>
    <row r="70" spans="1:8" ht="15.75" thickBot="1" x14ac:dyDescent="0.3">
      <c r="A70" s="64"/>
      <c r="B70" s="65"/>
      <c r="C70" s="6"/>
      <c r="D70" s="7"/>
      <c r="E70" s="64"/>
      <c r="F70" s="7" t="s">
        <v>4</v>
      </c>
      <c r="G70" s="68">
        <f>SUM(G65:G69)</f>
        <v>0</v>
      </c>
      <c r="H70" s="68">
        <f>SUM(H65:H69)</f>
        <v>0</v>
      </c>
    </row>
  </sheetData>
  <mergeCells count="5">
    <mergeCell ref="B6:F6"/>
    <mergeCell ref="A29:B29"/>
    <mergeCell ref="A30:B30"/>
    <mergeCell ref="A31:B31"/>
    <mergeCell ref="A32:G33"/>
  </mergeCells>
  <pageMargins left="0.70866141732283472" right="0.70866141732283472" top="0.74803149606299213" bottom="0.74803149606299213" header="0.31496062992125984" footer="0.31496062992125984"/>
  <pageSetup scale="80" orientation="landscape" horizontalDpi="4294967293" verticalDpi="4294967293" r:id="rId1"/>
  <drawing r:id="rId2"/>
  <extLst>
    <ext xmlns:x14="http://schemas.microsoft.com/office/spreadsheetml/2009/9/main" uri="{CCE6A557-97BC-4b89-ADB6-D9C93CAAB3DF}">
      <x14:dataValidations xmlns:xm="http://schemas.microsoft.com/office/excel/2006/main" count="8">
        <x14:dataValidation type="list" allowBlank="1" showInputMessage="1" showErrorMessage="1" xr:uid="{87DF310A-765F-4D7F-A47D-EAF1030BF8E8}">
          <x14:formula1>
            <xm:f>TABLA!$A$2:$A$248</xm:f>
          </x14:formula1>
          <xm:sqref>D46:D50 D36:D41 F56:F57 D65:D69</xm:sqref>
        </x14:dataValidation>
        <x14:dataValidation type="list" allowBlank="1" showInputMessage="1" showErrorMessage="1" xr:uid="{9212A6FF-F4EC-4F50-8A06-F19A73E9714C}">
          <x14:formula1>
            <xm:f>TABLA!$E$2:$E$4</xm:f>
          </x14:formula1>
          <xm:sqref>C56:C58</xm:sqref>
        </x14:dataValidation>
        <x14:dataValidation type="list" allowBlank="1" showInputMessage="1" showErrorMessage="1" xr:uid="{89C05FBF-F055-4EC2-BE29-C3049FEAF797}">
          <x14:formula1>
            <xm:f>TABLA!$D$2:$D$4</xm:f>
          </x14:formula1>
          <xm:sqref>J46:J51 N56:O58</xm:sqref>
        </x14:dataValidation>
        <x14:dataValidation type="list" allowBlank="1" showInputMessage="1" showErrorMessage="1" xr:uid="{650133E6-773E-4099-BCF7-639025B7F366}">
          <x14:formula1>
            <xm:f>TABLA!$H$3:$H$10</xm:f>
          </x14:formula1>
          <xm:sqref>F36:F41 F46:F50 G56:G58 F65:F69</xm:sqref>
        </x14:dataValidation>
        <x14:dataValidation type="list" allowBlank="1" showInputMessage="1" showErrorMessage="1" xr:uid="{22222AD4-AC42-4A7A-9883-B86AF9677715}">
          <x14:formula1>
            <xm:f>TABLA!$H$13:$H$43</xm:f>
          </x14:formula1>
          <xm:sqref>C36:C41</xm:sqref>
        </x14:dataValidation>
        <x14:dataValidation type="list" allowBlank="1" showInputMessage="1" showErrorMessage="1" xr:uid="{4049FE25-12D8-4BBB-AF74-A274573886FE}">
          <x14:formula1>
            <xm:f>TABLA!$D$1:$D$3</xm:f>
          </x14:formula1>
          <xm:sqref>M56:M58 B19 I36:I41 I46:I51 C29:C31</xm:sqref>
        </x14:dataValidation>
        <x14:dataValidation type="list" allowBlank="1" showInputMessage="1" showErrorMessage="1" xr:uid="{5F6BE4C9-60E7-428C-986B-E507444A5060}">
          <x14:formula1>
            <xm:f>TABLA!$H$44:$H$73</xm:f>
          </x14:formula1>
          <xm:sqref>C46:C51</xm:sqref>
        </x14:dataValidation>
        <x14:dataValidation type="list" allowBlank="1" showInputMessage="1" showErrorMessage="1" xr:uid="{D2D53020-B31E-4AFD-A9FD-485E4C1908F0}">
          <x14:formula1>
            <xm:f>TABLA!$H$76:$H$80</xm:f>
          </x14:formula1>
          <xm:sqref>C65:C70</xm:sqref>
        </x14:dataValidation>
      </x14:dataValidations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9058523-A70C-4A04-AF6F-77F80B3453AD}">
  <dimension ref="A2:O70"/>
  <sheetViews>
    <sheetView showGridLines="0" zoomScale="90" zoomScaleNormal="90" workbookViewId="0">
      <selection activeCell="A17" sqref="A17"/>
    </sheetView>
  </sheetViews>
  <sheetFormatPr baseColWidth="10" defaultRowHeight="15" outlineLevelRow="1" x14ac:dyDescent="0.25"/>
  <cols>
    <col min="1" max="1" width="41.5703125" customWidth="1"/>
    <col min="2" max="2" width="23.42578125" customWidth="1"/>
    <col min="3" max="3" width="29.7109375" customWidth="1"/>
    <col min="4" max="5" width="16.28515625" customWidth="1"/>
    <col min="6" max="6" width="25.85546875" customWidth="1"/>
    <col min="7" max="7" width="23" customWidth="1"/>
    <col min="8" max="8" width="27.7109375" customWidth="1"/>
    <col min="9" max="9" width="26.7109375" customWidth="1"/>
    <col min="10" max="10" width="19.42578125" customWidth="1"/>
    <col min="12" max="12" width="29.140625" customWidth="1"/>
    <col min="13" max="13" width="24" customWidth="1"/>
    <col min="15" max="15" width="15.28515625" customWidth="1"/>
  </cols>
  <sheetData>
    <row r="2" spans="1:9" x14ac:dyDescent="0.25">
      <c r="I2" s="1"/>
    </row>
    <row r="3" spans="1:9" x14ac:dyDescent="0.25">
      <c r="I3" s="1"/>
    </row>
    <row r="4" spans="1:9" x14ac:dyDescent="0.25">
      <c r="I4" s="2"/>
    </row>
    <row r="6" spans="1:9" ht="18.75" x14ac:dyDescent="0.3">
      <c r="B6" s="83" t="s">
        <v>440</v>
      </c>
      <c r="C6" s="83"/>
      <c r="D6" s="83"/>
      <c r="E6" s="83"/>
      <c r="F6" s="83"/>
    </row>
    <row r="8" spans="1:9" ht="15.75" thickBot="1" x14ac:dyDescent="0.3">
      <c r="A8" s="51" t="s">
        <v>323</v>
      </c>
      <c r="B8" s="51" t="s">
        <v>324</v>
      </c>
    </row>
    <row r="9" spans="1:9" ht="15.75" thickBot="1" x14ac:dyDescent="0.3">
      <c r="A9" s="63"/>
      <c r="B9" s="48"/>
    </row>
    <row r="11" spans="1:9" x14ac:dyDescent="0.25">
      <c r="A11" t="s">
        <v>13</v>
      </c>
    </row>
    <row r="12" spans="1:9" x14ac:dyDescent="0.25">
      <c r="A12" t="s">
        <v>14</v>
      </c>
      <c r="B12" t="s">
        <v>68</v>
      </c>
      <c r="C12" s="36"/>
    </row>
    <row r="13" spans="1:9" ht="15.75" thickBot="1" x14ac:dyDescent="0.3">
      <c r="A13" s="3"/>
    </row>
    <row r="14" spans="1:9" ht="30.75" thickBot="1" x14ac:dyDescent="0.3">
      <c r="A14" s="25" t="s">
        <v>10</v>
      </c>
      <c r="B14" s="25" t="s">
        <v>11</v>
      </c>
      <c r="C14" s="47" t="s">
        <v>66</v>
      </c>
    </row>
    <row r="15" spans="1:9" ht="30.75" thickBot="1" x14ac:dyDescent="0.3">
      <c r="A15" s="12" t="s">
        <v>441</v>
      </c>
      <c r="B15" s="48"/>
      <c r="C15" s="46">
        <f>100000*33156</f>
        <v>3315600000</v>
      </c>
      <c r="D15" s="45"/>
      <c r="E15" s="45"/>
    </row>
    <row r="16" spans="1:9" ht="15.75" thickBot="1" x14ac:dyDescent="0.3">
      <c r="A16" s="12" t="s">
        <v>442</v>
      </c>
      <c r="B16" s="49"/>
      <c r="C16" s="46">
        <f>61000*33156</f>
        <v>2022516000</v>
      </c>
      <c r="D16" s="45"/>
      <c r="E16" s="45"/>
    </row>
    <row r="17" spans="1:7" ht="30" x14ac:dyDescent="0.25">
      <c r="A17" s="3" t="s">
        <v>12</v>
      </c>
      <c r="C17" s="46">
        <f>45000*33156</f>
        <v>1492020000</v>
      </c>
    </row>
    <row r="18" spans="1:7" x14ac:dyDescent="0.25">
      <c r="A18" s="3"/>
      <c r="B18" s="35" t="s">
        <v>67</v>
      </c>
      <c r="C18" s="31"/>
    </row>
    <row r="19" spans="1:7" x14ac:dyDescent="0.25">
      <c r="A19" s="20" t="s">
        <v>69</v>
      </c>
      <c r="B19" s="37"/>
      <c r="C19" s="31"/>
    </row>
    <row r="20" spans="1:7" x14ac:dyDescent="0.25">
      <c r="A20" s="4"/>
      <c r="C20" s="31"/>
    </row>
    <row r="21" spans="1:7" x14ac:dyDescent="0.25">
      <c r="A21" s="5" t="s">
        <v>59</v>
      </c>
      <c r="C21" s="31"/>
    </row>
    <row r="22" spans="1:7" x14ac:dyDescent="0.25">
      <c r="A22" s="26" t="s">
        <v>61</v>
      </c>
      <c r="B22" s="27" t="s">
        <v>60</v>
      </c>
      <c r="C22" s="32"/>
    </row>
    <row r="23" spans="1:7" x14ac:dyDescent="0.25">
      <c r="A23" s="38"/>
      <c r="B23" s="39"/>
      <c r="C23" s="32"/>
    </row>
    <row r="24" spans="1:7" x14ac:dyDescent="0.25">
      <c r="A24" s="38"/>
      <c r="B24" s="40"/>
      <c r="C24" s="32"/>
    </row>
    <row r="25" spans="1:7" x14ac:dyDescent="0.25">
      <c r="A25" s="26" t="s">
        <v>62</v>
      </c>
      <c r="B25" s="27" t="s">
        <v>60</v>
      </c>
      <c r="C25" s="32"/>
    </row>
    <row r="26" spans="1:7" x14ac:dyDescent="0.25">
      <c r="A26" s="43"/>
      <c r="B26" s="44"/>
      <c r="C26" s="33"/>
    </row>
    <row r="27" spans="1:7" x14ac:dyDescent="0.25">
      <c r="A27" s="42"/>
      <c r="B27" s="41"/>
      <c r="C27" s="30"/>
    </row>
    <row r="28" spans="1:7" ht="15.75" thickBot="1" x14ac:dyDescent="0.3">
      <c r="A28" s="4"/>
      <c r="C28" s="82" t="s">
        <v>435</v>
      </c>
    </row>
    <row r="29" spans="1:7" ht="15" customHeight="1" thickBot="1" x14ac:dyDescent="0.3">
      <c r="A29" s="85" t="s">
        <v>436</v>
      </c>
      <c r="B29" s="86"/>
      <c r="C29" s="62"/>
    </row>
    <row r="30" spans="1:7" ht="29.25" customHeight="1" thickBot="1" x14ac:dyDescent="0.3">
      <c r="A30" s="85" t="s">
        <v>434</v>
      </c>
      <c r="B30" s="86"/>
      <c r="C30" s="62"/>
    </row>
    <row r="31" spans="1:7" ht="15" customHeight="1" thickBot="1" x14ac:dyDescent="0.3">
      <c r="A31" s="85" t="s">
        <v>433</v>
      </c>
      <c r="B31" s="86"/>
      <c r="C31" s="62"/>
    </row>
    <row r="32" spans="1:7" ht="16.5" customHeight="1" outlineLevel="1" x14ac:dyDescent="0.25">
      <c r="A32" s="84" t="s">
        <v>325</v>
      </c>
      <c r="B32" s="84"/>
      <c r="C32" s="84"/>
      <c r="D32" s="84"/>
      <c r="E32" s="84"/>
      <c r="F32" s="84"/>
      <c r="G32" s="84"/>
    </row>
    <row r="33" spans="1:10" ht="28.9" customHeight="1" outlineLevel="1" x14ac:dyDescent="0.25">
      <c r="A33" s="84"/>
      <c r="B33" s="84"/>
      <c r="C33" s="84"/>
      <c r="D33" s="84"/>
      <c r="E33" s="84"/>
      <c r="F33" s="84"/>
      <c r="G33" s="84"/>
      <c r="I33" s="52"/>
    </row>
    <row r="34" spans="1:10" ht="15.75" outlineLevel="1" thickBot="1" x14ac:dyDescent="0.3">
      <c r="A34" s="53" t="s">
        <v>0</v>
      </c>
    </row>
    <row r="35" spans="1:10" ht="45.75" outlineLevel="1" thickBot="1" x14ac:dyDescent="0.3">
      <c r="A35" s="21" t="s">
        <v>323</v>
      </c>
      <c r="B35" s="22" t="s">
        <v>330</v>
      </c>
      <c r="C35" s="22" t="s">
        <v>1</v>
      </c>
      <c r="D35" s="22" t="s">
        <v>64</v>
      </c>
      <c r="E35" s="22" t="s">
        <v>432</v>
      </c>
      <c r="F35" s="22" t="s">
        <v>342</v>
      </c>
      <c r="G35" s="22" t="s">
        <v>2</v>
      </c>
      <c r="H35" s="22" t="s">
        <v>3</v>
      </c>
      <c r="I35" s="22" t="s">
        <v>373</v>
      </c>
      <c r="J35" s="60"/>
    </row>
    <row r="36" spans="1:10" ht="15.75" outlineLevel="1" thickBot="1" x14ac:dyDescent="0.3">
      <c r="A36" s="64"/>
      <c r="B36" s="65"/>
      <c r="C36" s="6"/>
      <c r="D36" s="6"/>
      <c r="E36" s="64"/>
      <c r="F36" s="50"/>
      <c r="G36" s="65"/>
      <c r="H36" s="65"/>
      <c r="I36" s="6"/>
    </row>
    <row r="37" spans="1:10" ht="15.75" outlineLevel="1" thickBot="1" x14ac:dyDescent="0.3">
      <c r="A37" s="64"/>
      <c r="B37" s="65"/>
      <c r="C37" s="6"/>
      <c r="D37" s="6"/>
      <c r="E37" s="64"/>
      <c r="F37" s="50"/>
      <c r="G37" s="65"/>
      <c r="H37" s="65"/>
      <c r="I37" s="6"/>
    </row>
    <row r="38" spans="1:10" ht="15.75" outlineLevel="1" thickBot="1" x14ac:dyDescent="0.3">
      <c r="A38" s="64"/>
      <c r="B38" s="65"/>
      <c r="C38" s="6"/>
      <c r="D38" s="6"/>
      <c r="E38" s="64"/>
      <c r="F38" s="50"/>
      <c r="G38" s="65"/>
      <c r="H38" s="65"/>
      <c r="I38" s="6"/>
    </row>
    <row r="39" spans="1:10" ht="15.75" outlineLevel="1" thickBot="1" x14ac:dyDescent="0.3">
      <c r="A39" s="64"/>
      <c r="B39" s="65"/>
      <c r="C39" s="6"/>
      <c r="D39" s="6"/>
      <c r="E39" s="64"/>
      <c r="F39" s="50"/>
      <c r="G39" s="65"/>
      <c r="H39" s="65"/>
      <c r="I39" s="6"/>
    </row>
    <row r="40" spans="1:10" ht="15.75" outlineLevel="1" thickBot="1" x14ac:dyDescent="0.3">
      <c r="A40" s="64"/>
      <c r="B40" s="65"/>
      <c r="C40" s="6"/>
      <c r="D40" s="6"/>
      <c r="E40" s="64"/>
      <c r="F40" s="50"/>
      <c r="G40" s="65"/>
      <c r="H40" s="65"/>
      <c r="I40" s="6"/>
    </row>
    <row r="41" spans="1:10" ht="15.75" outlineLevel="1" thickBot="1" x14ac:dyDescent="0.3">
      <c r="A41" s="64"/>
      <c r="B41" s="65"/>
      <c r="C41" s="6"/>
      <c r="D41" s="6"/>
      <c r="E41" s="64"/>
      <c r="F41" s="50"/>
      <c r="G41" s="65"/>
      <c r="H41" s="65"/>
      <c r="I41" s="6"/>
    </row>
    <row r="42" spans="1:10" ht="15.75" outlineLevel="1" thickBot="1" x14ac:dyDescent="0.3">
      <c r="A42" s="64"/>
      <c r="B42" s="66">
        <f>SUM(B36:B41)</f>
        <v>0</v>
      </c>
      <c r="C42" s="50"/>
      <c r="D42" s="54"/>
      <c r="E42" s="64"/>
      <c r="F42" s="54" t="s">
        <v>4</v>
      </c>
      <c r="G42" s="55">
        <f>SUM(G36:G41)</f>
        <v>0</v>
      </c>
      <c r="H42" s="55">
        <f t="shared" ref="H42:I42" si="0">SUM(H36:H41)</f>
        <v>0</v>
      </c>
      <c r="I42" s="55">
        <f t="shared" si="0"/>
        <v>0</v>
      </c>
    </row>
    <row r="43" spans="1:10" outlineLevel="1" x14ac:dyDescent="0.25">
      <c r="A43" s="3"/>
    </row>
    <row r="44" spans="1:10" ht="15.75" outlineLevel="1" thickBot="1" x14ac:dyDescent="0.3">
      <c r="A44" s="53" t="s">
        <v>5</v>
      </c>
    </row>
    <row r="45" spans="1:10" ht="45.75" outlineLevel="1" thickBot="1" x14ac:dyDescent="0.3">
      <c r="A45" s="21" t="s">
        <v>323</v>
      </c>
      <c r="B45" s="22" t="s">
        <v>330</v>
      </c>
      <c r="C45" s="22" t="s">
        <v>1</v>
      </c>
      <c r="D45" s="22" t="s">
        <v>64</v>
      </c>
      <c r="E45" s="22" t="s">
        <v>432</v>
      </c>
      <c r="F45" s="22" t="s">
        <v>342</v>
      </c>
      <c r="G45" s="22" t="s">
        <v>2</v>
      </c>
      <c r="H45" s="22" t="s">
        <v>3</v>
      </c>
      <c r="I45" s="22" t="s">
        <v>373</v>
      </c>
      <c r="J45" s="22" t="s">
        <v>331</v>
      </c>
    </row>
    <row r="46" spans="1:10" ht="15.75" outlineLevel="1" thickBot="1" x14ac:dyDescent="0.3">
      <c r="A46" s="64"/>
      <c r="B46" s="65"/>
      <c r="C46" s="6"/>
      <c r="D46" s="6"/>
      <c r="E46" s="64"/>
      <c r="F46" s="50"/>
      <c r="G46" s="67"/>
      <c r="H46" s="67"/>
      <c r="I46" s="6"/>
      <c r="J46" s="6"/>
    </row>
    <row r="47" spans="1:10" ht="15.75" outlineLevel="1" thickBot="1" x14ac:dyDescent="0.3">
      <c r="A47" s="64"/>
      <c r="B47" s="65"/>
      <c r="C47" s="6"/>
      <c r="D47" s="6"/>
      <c r="E47" s="64"/>
      <c r="F47" s="50"/>
      <c r="G47" s="67"/>
      <c r="H47" s="67"/>
      <c r="I47" s="6"/>
      <c r="J47" s="6"/>
    </row>
    <row r="48" spans="1:10" ht="15.75" outlineLevel="1" thickBot="1" x14ac:dyDescent="0.3">
      <c r="A48" s="64"/>
      <c r="B48" s="65"/>
      <c r="C48" s="6"/>
      <c r="D48" s="6"/>
      <c r="E48" s="64"/>
      <c r="F48" s="50"/>
      <c r="G48" s="67"/>
      <c r="H48" s="67"/>
      <c r="I48" s="6"/>
      <c r="J48" s="6"/>
    </row>
    <row r="49" spans="1:15" ht="15.75" outlineLevel="1" thickBot="1" x14ac:dyDescent="0.3">
      <c r="A49" s="64"/>
      <c r="B49" s="65"/>
      <c r="C49" s="6"/>
      <c r="D49" s="6"/>
      <c r="E49" s="64"/>
      <c r="F49" s="50"/>
      <c r="G49" s="67"/>
      <c r="H49" s="67"/>
      <c r="I49" s="6"/>
      <c r="J49" s="6"/>
    </row>
    <row r="50" spans="1:15" ht="15.75" outlineLevel="1" thickBot="1" x14ac:dyDescent="0.3">
      <c r="A50" s="64"/>
      <c r="B50" s="65"/>
      <c r="C50" s="6"/>
      <c r="D50" s="6"/>
      <c r="E50" s="64"/>
      <c r="F50" s="50"/>
      <c r="G50" s="67"/>
      <c r="H50" s="67"/>
      <c r="I50" s="6"/>
      <c r="J50" s="6"/>
    </row>
    <row r="51" spans="1:15" ht="15.75" outlineLevel="1" thickBot="1" x14ac:dyDescent="0.3">
      <c r="A51" s="64"/>
      <c r="B51" s="65"/>
      <c r="C51" s="6"/>
      <c r="D51" s="7"/>
      <c r="E51" s="64"/>
      <c r="F51" s="7" t="s">
        <v>4</v>
      </c>
      <c r="G51" s="68">
        <f>SUM(G46:G50)</f>
        <v>0</v>
      </c>
      <c r="H51" s="68">
        <f>SUM(H46:H50)</f>
        <v>0</v>
      </c>
      <c r="I51" s="6"/>
      <c r="J51" s="6"/>
    </row>
    <row r="52" spans="1:15" outlineLevel="1" x14ac:dyDescent="0.25">
      <c r="A52" s="23"/>
      <c r="B52" s="24"/>
      <c r="C52" s="24"/>
      <c r="D52" s="23"/>
      <c r="E52" s="23"/>
      <c r="F52" s="23"/>
      <c r="G52" s="23"/>
    </row>
    <row r="53" spans="1:15" outlineLevel="1" x14ac:dyDescent="0.25">
      <c r="A53" s="53" t="s">
        <v>63</v>
      </c>
    </row>
    <row r="54" spans="1:15" ht="15.75" outlineLevel="1" thickBot="1" x14ac:dyDescent="0.3">
      <c r="B54" s="8"/>
    </row>
    <row r="55" spans="1:15" ht="60.75" outlineLevel="1" thickBot="1" x14ac:dyDescent="0.3">
      <c r="A55" s="21" t="s">
        <v>323</v>
      </c>
      <c r="B55" s="22" t="s">
        <v>330</v>
      </c>
      <c r="C55" s="28" t="s">
        <v>343</v>
      </c>
      <c r="D55" s="29" t="s">
        <v>70</v>
      </c>
      <c r="E55" s="22" t="s">
        <v>432</v>
      </c>
      <c r="F55" s="22" t="s">
        <v>64</v>
      </c>
      <c r="G55" s="22" t="s">
        <v>342</v>
      </c>
      <c r="H55" s="29" t="s">
        <v>6</v>
      </c>
      <c r="I55" s="29" t="s">
        <v>7</v>
      </c>
      <c r="J55" s="29" t="s">
        <v>8</v>
      </c>
      <c r="K55" s="29" t="s">
        <v>9</v>
      </c>
      <c r="L55" s="29" t="s">
        <v>332</v>
      </c>
      <c r="M55" s="22" t="s">
        <v>373</v>
      </c>
      <c r="N55" s="22" t="s">
        <v>331</v>
      </c>
      <c r="O55" s="22" t="s">
        <v>408</v>
      </c>
    </row>
    <row r="56" spans="1:15" ht="15.75" outlineLevel="1" thickBot="1" x14ac:dyDescent="0.3">
      <c r="A56" s="69"/>
      <c r="B56" s="65"/>
      <c r="C56" s="9"/>
      <c r="D56" s="10"/>
      <c r="E56" s="64"/>
      <c r="F56" s="6"/>
      <c r="G56" s="50"/>
      <c r="H56" s="10"/>
      <c r="I56" s="10"/>
      <c r="J56" s="10"/>
      <c r="K56" s="10"/>
      <c r="L56" s="10"/>
      <c r="M56" s="6"/>
      <c r="N56" s="6"/>
      <c r="O56" s="6"/>
    </row>
    <row r="57" spans="1:15" ht="15.75" outlineLevel="1" thickBot="1" x14ac:dyDescent="0.3">
      <c r="A57" s="69"/>
      <c r="B57" s="65"/>
      <c r="C57" s="9"/>
      <c r="D57" s="10"/>
      <c r="E57" s="64"/>
      <c r="F57" s="6"/>
      <c r="G57" s="50"/>
      <c r="H57" s="10"/>
      <c r="I57" s="10"/>
      <c r="J57" s="10"/>
      <c r="K57" s="10"/>
      <c r="L57" s="10"/>
      <c r="M57" s="6"/>
      <c r="N57" s="6"/>
      <c r="O57" s="6"/>
    </row>
    <row r="58" spans="1:15" ht="15.75" outlineLevel="1" thickBot="1" x14ac:dyDescent="0.3">
      <c r="A58" s="69"/>
      <c r="B58" s="65"/>
      <c r="C58" s="9"/>
      <c r="D58" s="10"/>
      <c r="E58" s="64"/>
      <c r="F58" s="10"/>
      <c r="G58" s="50"/>
      <c r="H58" s="10"/>
      <c r="I58" s="10"/>
      <c r="J58" s="10"/>
      <c r="K58" s="10"/>
      <c r="L58" s="10"/>
      <c r="M58" s="6"/>
      <c r="N58" s="6"/>
      <c r="O58" s="6"/>
    </row>
    <row r="59" spans="1:15" ht="15.75" outlineLevel="1" thickBot="1" x14ac:dyDescent="0.3">
      <c r="A59" s="11"/>
      <c r="G59" s="70" t="s">
        <v>4</v>
      </c>
      <c r="H59" s="71">
        <f>SUM(H51)</f>
        <v>0</v>
      </c>
      <c r="I59" s="72">
        <f>SUM(I51)</f>
        <v>0</v>
      </c>
      <c r="J59" s="72">
        <f>SUM(J51)</f>
        <v>0</v>
      </c>
      <c r="K59" s="72">
        <f>SUM(K51)</f>
        <v>0</v>
      </c>
    </row>
    <row r="60" spans="1:15" x14ac:dyDescent="0.25">
      <c r="A60" s="3"/>
    </row>
    <row r="63" spans="1:15" ht="15.75" thickBot="1" x14ac:dyDescent="0.3">
      <c r="A63" s="53" t="s">
        <v>403</v>
      </c>
    </row>
    <row r="64" spans="1:15" ht="30.75" thickBot="1" x14ac:dyDescent="0.3">
      <c r="A64" s="21" t="s">
        <v>323</v>
      </c>
      <c r="B64" s="22" t="s">
        <v>330</v>
      </c>
      <c r="C64" s="22" t="s">
        <v>1</v>
      </c>
      <c r="D64" s="22" t="s">
        <v>64</v>
      </c>
      <c r="E64" s="22" t="s">
        <v>432</v>
      </c>
      <c r="F64" s="22" t="s">
        <v>342</v>
      </c>
      <c r="G64" s="22" t="s">
        <v>2</v>
      </c>
      <c r="H64" s="22" t="s">
        <v>3</v>
      </c>
    </row>
    <row r="65" spans="1:8" ht="15.75" thickBot="1" x14ac:dyDescent="0.3">
      <c r="A65" s="64"/>
      <c r="B65" s="65"/>
      <c r="C65" s="6"/>
      <c r="D65" s="6"/>
      <c r="E65" s="64"/>
      <c r="F65" s="50"/>
      <c r="G65" s="67"/>
      <c r="H65" s="67"/>
    </row>
    <row r="66" spans="1:8" ht="15.75" thickBot="1" x14ac:dyDescent="0.3">
      <c r="A66" s="64"/>
      <c r="B66" s="65"/>
      <c r="C66" s="6"/>
      <c r="D66" s="6"/>
      <c r="E66" s="64"/>
      <c r="F66" s="50"/>
      <c r="G66" s="67"/>
      <c r="H66" s="67"/>
    </row>
    <row r="67" spans="1:8" ht="15.75" thickBot="1" x14ac:dyDescent="0.3">
      <c r="A67" s="64"/>
      <c r="B67" s="65"/>
      <c r="C67" s="6"/>
      <c r="D67" s="6"/>
      <c r="E67" s="64"/>
      <c r="F67" s="50"/>
      <c r="G67" s="67"/>
      <c r="H67" s="67"/>
    </row>
    <row r="68" spans="1:8" ht="15.75" thickBot="1" x14ac:dyDescent="0.3">
      <c r="A68" s="64"/>
      <c r="B68" s="65"/>
      <c r="C68" s="6"/>
      <c r="D68" s="6"/>
      <c r="E68" s="64"/>
      <c r="F68" s="50"/>
      <c r="G68" s="67"/>
      <c r="H68" s="67"/>
    </row>
    <row r="69" spans="1:8" ht="15.75" thickBot="1" x14ac:dyDescent="0.3">
      <c r="A69" s="64"/>
      <c r="B69" s="65"/>
      <c r="C69" s="6"/>
      <c r="D69" s="6"/>
      <c r="E69" s="64"/>
      <c r="F69" s="50"/>
      <c r="G69" s="67"/>
      <c r="H69" s="67"/>
    </row>
    <row r="70" spans="1:8" ht="15.75" thickBot="1" x14ac:dyDescent="0.3">
      <c r="A70" s="64"/>
      <c r="B70" s="65"/>
      <c r="C70" s="6"/>
      <c r="D70" s="7"/>
      <c r="E70" s="64"/>
      <c r="F70" s="7" t="s">
        <v>4</v>
      </c>
      <c r="G70" s="68">
        <f>SUM(G65:G69)</f>
        <v>0</v>
      </c>
      <c r="H70" s="68">
        <f>SUM(H65:H69)</f>
        <v>0</v>
      </c>
    </row>
  </sheetData>
  <mergeCells count="5">
    <mergeCell ref="B6:F6"/>
    <mergeCell ref="A29:B29"/>
    <mergeCell ref="A30:B30"/>
    <mergeCell ref="A31:B31"/>
    <mergeCell ref="A32:G33"/>
  </mergeCells>
  <pageMargins left="0.70866141732283472" right="0.70866141732283472" top="0.74803149606299213" bottom="0.74803149606299213" header="0.31496062992125984" footer="0.31496062992125984"/>
  <pageSetup scale="80" orientation="landscape" horizontalDpi="4294967293" verticalDpi="4294967293" r:id="rId1"/>
  <drawing r:id="rId2"/>
  <extLst>
    <ext xmlns:x14="http://schemas.microsoft.com/office/spreadsheetml/2009/9/main" uri="{CCE6A557-97BC-4b89-ADB6-D9C93CAAB3DF}">
      <x14:dataValidations xmlns:xm="http://schemas.microsoft.com/office/excel/2006/main" count="8">
        <x14:dataValidation type="list" allowBlank="1" showInputMessage="1" showErrorMessage="1" xr:uid="{8E4DDD53-54D3-457C-83D2-93A58F7D8170}">
          <x14:formula1>
            <xm:f>TABLA!$H$76:$H$80</xm:f>
          </x14:formula1>
          <xm:sqref>C65:C70</xm:sqref>
        </x14:dataValidation>
        <x14:dataValidation type="list" allowBlank="1" showInputMessage="1" showErrorMessage="1" xr:uid="{DA048551-F994-4AC3-883A-7A438F7CD7B3}">
          <x14:formula1>
            <xm:f>TABLA!$H$44:$H$73</xm:f>
          </x14:formula1>
          <xm:sqref>C46:C51</xm:sqref>
        </x14:dataValidation>
        <x14:dataValidation type="list" allowBlank="1" showInputMessage="1" showErrorMessage="1" xr:uid="{39B6F1CC-573B-4FEE-AEC5-CA8912F8807B}">
          <x14:formula1>
            <xm:f>TABLA!$D$1:$D$3</xm:f>
          </x14:formula1>
          <xm:sqref>M56:M58 B19 I36:I41 I46:I51 C29:C31</xm:sqref>
        </x14:dataValidation>
        <x14:dataValidation type="list" allowBlank="1" showInputMessage="1" showErrorMessage="1" xr:uid="{52D46BD7-3FBB-4E60-B81C-E2F749A011BD}">
          <x14:formula1>
            <xm:f>TABLA!$H$13:$H$43</xm:f>
          </x14:formula1>
          <xm:sqref>C36:C41</xm:sqref>
        </x14:dataValidation>
        <x14:dataValidation type="list" allowBlank="1" showInputMessage="1" showErrorMessage="1" xr:uid="{C5893477-14FA-420C-8286-999DD89CA996}">
          <x14:formula1>
            <xm:f>TABLA!$H$3:$H$10</xm:f>
          </x14:formula1>
          <xm:sqref>F36:F41 F46:F50 G56:G58 F65:F69</xm:sqref>
        </x14:dataValidation>
        <x14:dataValidation type="list" allowBlank="1" showInputMessage="1" showErrorMessage="1" xr:uid="{1CFDB88C-724A-4C96-ADE4-7C7411050EEF}">
          <x14:formula1>
            <xm:f>TABLA!$D$2:$D$4</xm:f>
          </x14:formula1>
          <xm:sqref>J46:J51 N56:O58</xm:sqref>
        </x14:dataValidation>
        <x14:dataValidation type="list" allowBlank="1" showInputMessage="1" showErrorMessage="1" xr:uid="{F97EC4C4-0551-450D-B3F5-58513856B342}">
          <x14:formula1>
            <xm:f>TABLA!$E$2:$E$4</xm:f>
          </x14:formula1>
          <xm:sqref>C56:C58</xm:sqref>
        </x14:dataValidation>
        <x14:dataValidation type="list" allowBlank="1" showInputMessage="1" showErrorMessage="1" xr:uid="{145D6B2A-AF05-4E65-A1EF-E607480EC813}">
          <x14:formula1>
            <xm:f>TABLA!$A$2:$A$248</xm:f>
          </x14:formula1>
          <xm:sqref>D46:D50 D36:D41 F56:F57 D65:D69</xm:sqref>
        </x14:dataValidation>
      </x14:dataValidations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B518"/>
  <sheetViews>
    <sheetView showGridLines="0" topLeftCell="A31" workbookViewId="0">
      <selection activeCell="A17" sqref="A17"/>
    </sheetView>
  </sheetViews>
  <sheetFormatPr baseColWidth="10" defaultRowHeight="15" x14ac:dyDescent="0.25"/>
  <cols>
    <col min="1" max="1" width="85.7109375" bestFit="1" customWidth="1"/>
    <col min="2" max="2" width="51.28515625" style="16" bestFit="1" customWidth="1"/>
  </cols>
  <sheetData>
    <row r="1" spans="1:2" x14ac:dyDescent="0.25">
      <c r="A1" s="34" t="s">
        <v>65</v>
      </c>
    </row>
    <row r="2" spans="1:2" x14ac:dyDescent="0.25">
      <c r="A2" s="13" t="s">
        <v>15</v>
      </c>
    </row>
    <row r="3" spans="1:2" ht="45" x14ac:dyDescent="0.25">
      <c r="A3" s="15" t="s">
        <v>16</v>
      </c>
    </row>
    <row r="4" spans="1:2" x14ac:dyDescent="0.25">
      <c r="A4" s="14"/>
    </row>
    <row r="5" spans="1:2" x14ac:dyDescent="0.25">
      <c r="A5" s="14" t="s">
        <v>17</v>
      </c>
    </row>
    <row r="6" spans="1:2" x14ac:dyDescent="0.25">
      <c r="A6" s="14" t="s">
        <v>18</v>
      </c>
    </row>
    <row r="7" spans="1:2" x14ac:dyDescent="0.25">
      <c r="A7" s="18" t="s">
        <v>19</v>
      </c>
      <c r="B7" s="19" t="s">
        <v>56</v>
      </c>
    </row>
    <row r="8" spans="1:2" x14ac:dyDescent="0.25">
      <c r="A8" s="14" t="s">
        <v>20</v>
      </c>
    </row>
    <row r="9" spans="1:2" x14ac:dyDescent="0.25">
      <c r="A9" s="18" t="s">
        <v>55</v>
      </c>
      <c r="B9" s="19" t="s">
        <v>56</v>
      </c>
    </row>
    <row r="10" spans="1:2" x14ac:dyDescent="0.25">
      <c r="A10" s="14" t="s">
        <v>21</v>
      </c>
      <c r="B10" s="17"/>
    </row>
    <row r="11" spans="1:2" x14ac:dyDescent="0.25">
      <c r="A11" s="14" t="s">
        <v>22</v>
      </c>
      <c r="B11" s="17"/>
    </row>
    <row r="12" spans="1:2" x14ac:dyDescent="0.25">
      <c r="A12" s="14" t="s">
        <v>23</v>
      </c>
      <c r="B12" s="17"/>
    </row>
    <row r="13" spans="1:2" x14ac:dyDescent="0.25">
      <c r="A13" s="14" t="s">
        <v>24</v>
      </c>
      <c r="B13" s="17"/>
    </row>
    <row r="14" spans="1:2" x14ac:dyDescent="0.25">
      <c r="A14" s="14" t="s">
        <v>25</v>
      </c>
      <c r="B14" s="17"/>
    </row>
    <row r="15" spans="1:2" x14ac:dyDescent="0.25">
      <c r="A15" s="14" t="s">
        <v>26</v>
      </c>
      <c r="B15" s="17"/>
    </row>
    <row r="16" spans="1:2" x14ac:dyDescent="0.25">
      <c r="A16" s="14" t="s">
        <v>27</v>
      </c>
      <c r="B16" s="17"/>
    </row>
    <row r="17" spans="1:2" x14ac:dyDescent="0.25">
      <c r="A17" s="14" t="s">
        <v>28</v>
      </c>
      <c r="B17" s="17"/>
    </row>
    <row r="18" spans="1:2" x14ac:dyDescent="0.25">
      <c r="A18" s="14" t="s">
        <v>29</v>
      </c>
      <c r="B18" s="17"/>
    </row>
    <row r="19" spans="1:2" x14ac:dyDescent="0.25">
      <c r="A19" s="14" t="s">
        <v>30</v>
      </c>
      <c r="B19" s="17"/>
    </row>
    <row r="20" spans="1:2" x14ac:dyDescent="0.25">
      <c r="A20" s="14" t="s">
        <v>31</v>
      </c>
      <c r="B20" s="17"/>
    </row>
    <row r="21" spans="1:2" x14ac:dyDescent="0.25">
      <c r="A21" s="14" t="s">
        <v>32</v>
      </c>
      <c r="B21" s="17"/>
    </row>
    <row r="22" spans="1:2" x14ac:dyDescent="0.25">
      <c r="A22" s="14" t="s">
        <v>33</v>
      </c>
      <c r="B22" s="17"/>
    </row>
    <row r="23" spans="1:2" x14ac:dyDescent="0.25">
      <c r="A23" s="14" t="s">
        <v>34</v>
      </c>
      <c r="B23" s="17"/>
    </row>
    <row r="24" spans="1:2" x14ac:dyDescent="0.25">
      <c r="A24" s="18" t="s">
        <v>57</v>
      </c>
      <c r="B24" s="19" t="s">
        <v>56</v>
      </c>
    </row>
    <row r="25" spans="1:2" x14ac:dyDescent="0.25">
      <c r="A25" s="14" t="s">
        <v>35</v>
      </c>
      <c r="B25" s="17"/>
    </row>
    <row r="26" spans="1:2" x14ac:dyDescent="0.25">
      <c r="A26" s="14" t="s">
        <v>36</v>
      </c>
      <c r="B26" s="17"/>
    </row>
    <row r="27" spans="1:2" x14ac:dyDescent="0.25">
      <c r="A27" s="14" t="s">
        <v>37</v>
      </c>
      <c r="B27" s="17"/>
    </row>
    <row r="28" spans="1:2" x14ac:dyDescent="0.25">
      <c r="A28" s="14" t="s">
        <v>38</v>
      </c>
      <c r="B28" s="17"/>
    </row>
    <row r="29" spans="1:2" x14ac:dyDescent="0.25">
      <c r="A29" s="14" t="s">
        <v>39</v>
      </c>
      <c r="B29" s="17"/>
    </row>
    <row r="30" spans="1:2" x14ac:dyDescent="0.25">
      <c r="A30" s="14" t="s">
        <v>40</v>
      </c>
      <c r="B30" s="17"/>
    </row>
    <row r="31" spans="1:2" x14ac:dyDescent="0.25">
      <c r="A31" s="14" t="s">
        <v>41</v>
      </c>
      <c r="B31" s="17"/>
    </row>
    <row r="32" spans="1:2" x14ac:dyDescent="0.25">
      <c r="A32" s="14" t="s">
        <v>42</v>
      </c>
      <c r="B32" s="17"/>
    </row>
    <row r="33" spans="1:2" x14ac:dyDescent="0.25">
      <c r="A33" s="14" t="s">
        <v>43</v>
      </c>
      <c r="B33" s="17"/>
    </row>
    <row r="34" spans="1:2" x14ac:dyDescent="0.25">
      <c r="A34" s="14" t="s">
        <v>44</v>
      </c>
      <c r="B34" s="17"/>
    </row>
    <row r="35" spans="1:2" x14ac:dyDescent="0.25">
      <c r="A35" s="18" t="s">
        <v>58</v>
      </c>
      <c r="B35" s="19" t="s">
        <v>56</v>
      </c>
    </row>
    <row r="36" spans="1:2" x14ac:dyDescent="0.25">
      <c r="A36" s="14" t="s">
        <v>45</v>
      </c>
      <c r="B36" s="17"/>
    </row>
    <row r="37" spans="1:2" x14ac:dyDescent="0.25">
      <c r="A37" s="14" t="s">
        <v>46</v>
      </c>
      <c r="B37" s="17"/>
    </row>
    <row r="38" spans="1:2" x14ac:dyDescent="0.25">
      <c r="A38" s="14" t="s">
        <v>47</v>
      </c>
      <c r="B38" s="17"/>
    </row>
    <row r="39" spans="1:2" x14ac:dyDescent="0.25">
      <c r="A39" s="14" t="s">
        <v>48</v>
      </c>
      <c r="B39" s="17"/>
    </row>
    <row r="40" spans="1:2" x14ac:dyDescent="0.25">
      <c r="A40" s="14" t="s">
        <v>49</v>
      </c>
      <c r="B40" s="17"/>
    </row>
    <row r="41" spans="1:2" x14ac:dyDescent="0.25">
      <c r="A41" s="14" t="s">
        <v>50</v>
      </c>
      <c r="B41" s="17"/>
    </row>
    <row r="42" spans="1:2" x14ac:dyDescent="0.25">
      <c r="A42" s="14" t="s">
        <v>51</v>
      </c>
      <c r="B42" s="17"/>
    </row>
    <row r="43" spans="1:2" x14ac:dyDescent="0.25">
      <c r="A43" s="14" t="s">
        <v>52</v>
      </c>
      <c r="B43" s="17"/>
    </row>
    <row r="44" spans="1:2" x14ac:dyDescent="0.25">
      <c r="A44" s="14" t="s">
        <v>53</v>
      </c>
      <c r="B44" s="17"/>
    </row>
    <row r="45" spans="1:2" x14ac:dyDescent="0.25">
      <c r="A45" s="14" t="s">
        <v>54</v>
      </c>
      <c r="B45" s="17"/>
    </row>
    <row r="46" spans="1:2" x14ac:dyDescent="0.25">
      <c r="B46" s="17"/>
    </row>
    <row r="47" spans="1:2" x14ac:dyDescent="0.25">
      <c r="B47" s="17"/>
    </row>
    <row r="48" spans="1:2" x14ac:dyDescent="0.25">
      <c r="B48" s="17"/>
    </row>
    <row r="49" spans="2:2" x14ac:dyDescent="0.25">
      <c r="B49" s="17"/>
    </row>
    <row r="50" spans="2:2" x14ac:dyDescent="0.25">
      <c r="B50" s="17"/>
    </row>
    <row r="51" spans="2:2" x14ac:dyDescent="0.25">
      <c r="B51" s="17"/>
    </row>
    <row r="52" spans="2:2" x14ac:dyDescent="0.25">
      <c r="B52" s="17"/>
    </row>
    <row r="53" spans="2:2" x14ac:dyDescent="0.25">
      <c r="B53" s="17"/>
    </row>
    <row r="54" spans="2:2" x14ac:dyDescent="0.25">
      <c r="B54" s="17"/>
    </row>
    <row r="55" spans="2:2" x14ac:dyDescent="0.25">
      <c r="B55" s="17"/>
    </row>
    <row r="56" spans="2:2" x14ac:dyDescent="0.25">
      <c r="B56" s="17"/>
    </row>
    <row r="57" spans="2:2" x14ac:dyDescent="0.25">
      <c r="B57" s="17"/>
    </row>
    <row r="58" spans="2:2" x14ac:dyDescent="0.25">
      <c r="B58" s="17"/>
    </row>
    <row r="59" spans="2:2" x14ac:dyDescent="0.25">
      <c r="B59" s="17"/>
    </row>
    <row r="60" spans="2:2" x14ac:dyDescent="0.25">
      <c r="B60" s="17"/>
    </row>
    <row r="61" spans="2:2" x14ac:dyDescent="0.25">
      <c r="B61" s="17"/>
    </row>
    <row r="62" spans="2:2" x14ac:dyDescent="0.25">
      <c r="B62" s="17"/>
    </row>
    <row r="63" spans="2:2" x14ac:dyDescent="0.25">
      <c r="B63" s="17"/>
    </row>
    <row r="64" spans="2:2" x14ac:dyDescent="0.25">
      <c r="B64" s="17"/>
    </row>
    <row r="65" spans="2:2" x14ac:dyDescent="0.25">
      <c r="B65" s="17"/>
    </row>
    <row r="66" spans="2:2" x14ac:dyDescent="0.25">
      <c r="B66" s="17"/>
    </row>
    <row r="67" spans="2:2" x14ac:dyDescent="0.25">
      <c r="B67" s="17"/>
    </row>
    <row r="68" spans="2:2" x14ac:dyDescent="0.25">
      <c r="B68" s="17"/>
    </row>
    <row r="69" spans="2:2" x14ac:dyDescent="0.25">
      <c r="B69" s="17"/>
    </row>
    <row r="70" spans="2:2" x14ac:dyDescent="0.25">
      <c r="B70" s="17"/>
    </row>
    <row r="71" spans="2:2" x14ac:dyDescent="0.25">
      <c r="B71" s="17"/>
    </row>
    <row r="72" spans="2:2" x14ac:dyDescent="0.25">
      <c r="B72" s="17"/>
    </row>
    <row r="73" spans="2:2" x14ac:dyDescent="0.25">
      <c r="B73" s="17"/>
    </row>
    <row r="74" spans="2:2" x14ac:dyDescent="0.25">
      <c r="B74" s="17"/>
    </row>
    <row r="75" spans="2:2" x14ac:dyDescent="0.25">
      <c r="B75" s="17"/>
    </row>
    <row r="76" spans="2:2" x14ac:dyDescent="0.25">
      <c r="B76" s="17"/>
    </row>
    <row r="77" spans="2:2" x14ac:dyDescent="0.25">
      <c r="B77" s="17"/>
    </row>
    <row r="78" spans="2:2" x14ac:dyDescent="0.25">
      <c r="B78" s="17"/>
    </row>
    <row r="79" spans="2:2" x14ac:dyDescent="0.25">
      <c r="B79" s="17"/>
    </row>
    <row r="80" spans="2:2" x14ac:dyDescent="0.25">
      <c r="B80" s="17"/>
    </row>
    <row r="81" spans="2:2" x14ac:dyDescent="0.25">
      <c r="B81" s="17"/>
    </row>
    <row r="82" spans="2:2" x14ac:dyDescent="0.25">
      <c r="B82" s="17"/>
    </row>
    <row r="83" spans="2:2" x14ac:dyDescent="0.25">
      <c r="B83" s="17"/>
    </row>
    <row r="84" spans="2:2" x14ac:dyDescent="0.25">
      <c r="B84" s="17"/>
    </row>
    <row r="85" spans="2:2" x14ac:dyDescent="0.25">
      <c r="B85" s="17"/>
    </row>
    <row r="86" spans="2:2" x14ac:dyDescent="0.25">
      <c r="B86" s="17"/>
    </row>
    <row r="87" spans="2:2" x14ac:dyDescent="0.25">
      <c r="B87" s="17"/>
    </row>
    <row r="88" spans="2:2" x14ac:dyDescent="0.25">
      <c r="B88" s="17"/>
    </row>
    <row r="89" spans="2:2" x14ac:dyDescent="0.25">
      <c r="B89" s="17"/>
    </row>
    <row r="90" spans="2:2" x14ac:dyDescent="0.25">
      <c r="B90" s="17"/>
    </row>
    <row r="91" spans="2:2" x14ac:dyDescent="0.25">
      <c r="B91" s="17"/>
    </row>
    <row r="92" spans="2:2" x14ac:dyDescent="0.25">
      <c r="B92" s="17"/>
    </row>
    <row r="93" spans="2:2" x14ac:dyDescent="0.25">
      <c r="B93" s="17"/>
    </row>
    <row r="94" spans="2:2" x14ac:dyDescent="0.25">
      <c r="B94" s="17"/>
    </row>
    <row r="95" spans="2:2" x14ac:dyDescent="0.25">
      <c r="B95" s="17"/>
    </row>
    <row r="96" spans="2:2" x14ac:dyDescent="0.25">
      <c r="B96" s="17"/>
    </row>
    <row r="97" spans="2:2" x14ac:dyDescent="0.25">
      <c r="B97" s="17"/>
    </row>
    <row r="98" spans="2:2" x14ac:dyDescent="0.25">
      <c r="B98" s="17"/>
    </row>
    <row r="99" spans="2:2" x14ac:dyDescent="0.25">
      <c r="B99" s="17"/>
    </row>
    <row r="100" spans="2:2" x14ac:dyDescent="0.25">
      <c r="B100" s="17"/>
    </row>
    <row r="101" spans="2:2" x14ac:dyDescent="0.25">
      <c r="B101" s="17"/>
    </row>
    <row r="102" spans="2:2" x14ac:dyDescent="0.25">
      <c r="B102" s="17"/>
    </row>
    <row r="103" spans="2:2" x14ac:dyDescent="0.25">
      <c r="B103" s="17"/>
    </row>
    <row r="104" spans="2:2" x14ac:dyDescent="0.25">
      <c r="B104" s="17"/>
    </row>
    <row r="105" spans="2:2" x14ac:dyDescent="0.25">
      <c r="B105" s="17"/>
    </row>
    <row r="106" spans="2:2" x14ac:dyDescent="0.25">
      <c r="B106" s="17"/>
    </row>
    <row r="107" spans="2:2" x14ac:dyDescent="0.25">
      <c r="B107" s="17"/>
    </row>
    <row r="108" spans="2:2" x14ac:dyDescent="0.25">
      <c r="B108" s="17"/>
    </row>
    <row r="109" spans="2:2" x14ac:dyDescent="0.25">
      <c r="B109" s="17"/>
    </row>
    <row r="110" spans="2:2" x14ac:dyDescent="0.25">
      <c r="B110" s="17"/>
    </row>
    <row r="111" spans="2:2" x14ac:dyDescent="0.25">
      <c r="B111" s="17"/>
    </row>
    <row r="112" spans="2:2" x14ac:dyDescent="0.25">
      <c r="B112" s="17"/>
    </row>
    <row r="113" spans="2:2" x14ac:dyDescent="0.25">
      <c r="B113" s="17"/>
    </row>
    <row r="114" spans="2:2" x14ac:dyDescent="0.25">
      <c r="B114" s="17"/>
    </row>
    <row r="115" spans="2:2" x14ac:dyDescent="0.25">
      <c r="B115" s="17"/>
    </row>
    <row r="116" spans="2:2" x14ac:dyDescent="0.25">
      <c r="B116" s="17"/>
    </row>
    <row r="117" spans="2:2" x14ac:dyDescent="0.25">
      <c r="B117" s="17"/>
    </row>
    <row r="118" spans="2:2" x14ac:dyDescent="0.25">
      <c r="B118" s="17"/>
    </row>
    <row r="119" spans="2:2" x14ac:dyDescent="0.25">
      <c r="B119" s="17"/>
    </row>
    <row r="120" spans="2:2" x14ac:dyDescent="0.25">
      <c r="B120" s="17"/>
    </row>
    <row r="121" spans="2:2" x14ac:dyDescent="0.25">
      <c r="B121" s="17"/>
    </row>
    <row r="122" spans="2:2" x14ac:dyDescent="0.25">
      <c r="B122" s="17"/>
    </row>
    <row r="123" spans="2:2" x14ac:dyDescent="0.25">
      <c r="B123" s="17"/>
    </row>
    <row r="124" spans="2:2" x14ac:dyDescent="0.25">
      <c r="B124" s="17"/>
    </row>
    <row r="125" spans="2:2" x14ac:dyDescent="0.25">
      <c r="B125" s="17"/>
    </row>
    <row r="126" spans="2:2" x14ac:dyDescent="0.25">
      <c r="B126" s="17"/>
    </row>
    <row r="127" spans="2:2" x14ac:dyDescent="0.25">
      <c r="B127" s="17"/>
    </row>
    <row r="128" spans="2:2" x14ac:dyDescent="0.25">
      <c r="B128" s="17"/>
    </row>
    <row r="129" spans="2:2" x14ac:dyDescent="0.25">
      <c r="B129" s="17"/>
    </row>
    <row r="130" spans="2:2" x14ac:dyDescent="0.25">
      <c r="B130" s="17"/>
    </row>
    <row r="131" spans="2:2" x14ac:dyDescent="0.25">
      <c r="B131" s="17"/>
    </row>
    <row r="132" spans="2:2" x14ac:dyDescent="0.25">
      <c r="B132" s="17"/>
    </row>
    <row r="133" spans="2:2" x14ac:dyDescent="0.25">
      <c r="B133" s="17"/>
    </row>
    <row r="134" spans="2:2" x14ac:dyDescent="0.25">
      <c r="B134" s="17"/>
    </row>
    <row r="135" spans="2:2" x14ac:dyDescent="0.25">
      <c r="B135" s="17"/>
    </row>
    <row r="136" spans="2:2" x14ac:dyDescent="0.25">
      <c r="B136" s="17"/>
    </row>
    <row r="137" spans="2:2" x14ac:dyDescent="0.25">
      <c r="B137" s="17"/>
    </row>
    <row r="138" spans="2:2" x14ac:dyDescent="0.25">
      <c r="B138" s="17"/>
    </row>
    <row r="139" spans="2:2" x14ac:dyDescent="0.25">
      <c r="B139" s="17"/>
    </row>
    <row r="140" spans="2:2" x14ac:dyDescent="0.25">
      <c r="B140" s="17"/>
    </row>
    <row r="141" spans="2:2" x14ac:dyDescent="0.25">
      <c r="B141" s="17"/>
    </row>
    <row r="142" spans="2:2" x14ac:dyDescent="0.25">
      <c r="B142" s="17"/>
    </row>
    <row r="143" spans="2:2" x14ac:dyDescent="0.25">
      <c r="B143" s="17"/>
    </row>
    <row r="144" spans="2:2" x14ac:dyDescent="0.25">
      <c r="B144" s="17"/>
    </row>
    <row r="145" spans="2:2" x14ac:dyDescent="0.25">
      <c r="B145" s="17"/>
    </row>
    <row r="146" spans="2:2" x14ac:dyDescent="0.25">
      <c r="B146" s="17"/>
    </row>
    <row r="147" spans="2:2" x14ac:dyDescent="0.25">
      <c r="B147" s="17"/>
    </row>
    <row r="148" spans="2:2" x14ac:dyDescent="0.25">
      <c r="B148" s="17"/>
    </row>
    <row r="149" spans="2:2" x14ac:dyDescent="0.25">
      <c r="B149" s="17"/>
    </row>
    <row r="150" spans="2:2" x14ac:dyDescent="0.25">
      <c r="B150" s="17"/>
    </row>
    <row r="151" spans="2:2" x14ac:dyDescent="0.25">
      <c r="B151" s="17"/>
    </row>
    <row r="152" spans="2:2" x14ac:dyDescent="0.25">
      <c r="B152" s="17"/>
    </row>
    <row r="153" spans="2:2" x14ac:dyDescent="0.25">
      <c r="B153" s="17"/>
    </row>
    <row r="154" spans="2:2" x14ac:dyDescent="0.25">
      <c r="B154" s="17"/>
    </row>
    <row r="155" spans="2:2" x14ac:dyDescent="0.25">
      <c r="B155" s="17"/>
    </row>
    <row r="156" spans="2:2" x14ac:dyDescent="0.25">
      <c r="B156" s="17"/>
    </row>
    <row r="157" spans="2:2" x14ac:dyDescent="0.25">
      <c r="B157" s="17"/>
    </row>
    <row r="158" spans="2:2" x14ac:dyDescent="0.25">
      <c r="B158" s="17"/>
    </row>
    <row r="159" spans="2:2" x14ac:dyDescent="0.25">
      <c r="B159" s="17"/>
    </row>
    <row r="160" spans="2:2" x14ac:dyDescent="0.25">
      <c r="B160" s="17"/>
    </row>
    <row r="161" spans="2:2" x14ac:dyDescent="0.25">
      <c r="B161" s="17"/>
    </row>
    <row r="162" spans="2:2" x14ac:dyDescent="0.25">
      <c r="B162" s="17"/>
    </row>
    <row r="163" spans="2:2" x14ac:dyDescent="0.25">
      <c r="B163" s="17"/>
    </row>
    <row r="164" spans="2:2" x14ac:dyDescent="0.25">
      <c r="B164" s="17"/>
    </row>
    <row r="165" spans="2:2" x14ac:dyDescent="0.25">
      <c r="B165" s="17"/>
    </row>
    <row r="166" spans="2:2" x14ac:dyDescent="0.25">
      <c r="B166" s="17"/>
    </row>
    <row r="167" spans="2:2" x14ac:dyDescent="0.25">
      <c r="B167" s="17"/>
    </row>
    <row r="168" spans="2:2" x14ac:dyDescent="0.25">
      <c r="B168" s="17"/>
    </row>
    <row r="169" spans="2:2" x14ac:dyDescent="0.25">
      <c r="B169" s="17"/>
    </row>
    <row r="170" spans="2:2" x14ac:dyDescent="0.25">
      <c r="B170" s="17"/>
    </row>
    <row r="171" spans="2:2" x14ac:dyDescent="0.25">
      <c r="B171" s="17"/>
    </row>
    <row r="172" spans="2:2" x14ac:dyDescent="0.25">
      <c r="B172" s="17"/>
    </row>
    <row r="173" spans="2:2" x14ac:dyDescent="0.25">
      <c r="B173" s="17"/>
    </row>
    <row r="174" spans="2:2" x14ac:dyDescent="0.25">
      <c r="B174" s="17"/>
    </row>
    <row r="175" spans="2:2" x14ac:dyDescent="0.25">
      <c r="B175" s="17"/>
    </row>
    <row r="176" spans="2:2" x14ac:dyDescent="0.25">
      <c r="B176" s="17"/>
    </row>
    <row r="177" spans="2:2" x14ac:dyDescent="0.25">
      <c r="B177" s="17"/>
    </row>
    <row r="178" spans="2:2" x14ac:dyDescent="0.25">
      <c r="B178" s="17"/>
    </row>
    <row r="179" spans="2:2" x14ac:dyDescent="0.25">
      <c r="B179" s="17"/>
    </row>
    <row r="180" spans="2:2" x14ac:dyDescent="0.25">
      <c r="B180" s="17"/>
    </row>
    <row r="181" spans="2:2" x14ac:dyDescent="0.25">
      <c r="B181" s="17"/>
    </row>
    <row r="182" spans="2:2" x14ac:dyDescent="0.25">
      <c r="B182" s="17"/>
    </row>
    <row r="183" spans="2:2" x14ac:dyDescent="0.25">
      <c r="B183" s="17"/>
    </row>
    <row r="184" spans="2:2" x14ac:dyDescent="0.25">
      <c r="B184" s="17"/>
    </row>
    <row r="185" spans="2:2" x14ac:dyDescent="0.25">
      <c r="B185" s="17"/>
    </row>
    <row r="186" spans="2:2" x14ac:dyDescent="0.25">
      <c r="B186" s="17"/>
    </row>
    <row r="187" spans="2:2" x14ac:dyDescent="0.25">
      <c r="B187" s="17"/>
    </row>
    <row r="188" spans="2:2" x14ac:dyDescent="0.25">
      <c r="B188" s="17"/>
    </row>
    <row r="189" spans="2:2" x14ac:dyDescent="0.25">
      <c r="B189" s="17"/>
    </row>
    <row r="190" spans="2:2" x14ac:dyDescent="0.25">
      <c r="B190" s="17"/>
    </row>
    <row r="191" spans="2:2" x14ac:dyDescent="0.25">
      <c r="B191" s="17"/>
    </row>
    <row r="192" spans="2:2" x14ac:dyDescent="0.25">
      <c r="B192" s="17"/>
    </row>
    <row r="193" spans="2:2" x14ac:dyDescent="0.25">
      <c r="B193" s="17"/>
    </row>
    <row r="194" spans="2:2" x14ac:dyDescent="0.25">
      <c r="B194" s="17"/>
    </row>
    <row r="195" spans="2:2" x14ac:dyDescent="0.25">
      <c r="B195" s="17"/>
    </row>
    <row r="196" spans="2:2" x14ac:dyDescent="0.25">
      <c r="B196" s="17"/>
    </row>
    <row r="197" spans="2:2" x14ac:dyDescent="0.25">
      <c r="B197" s="17"/>
    </row>
    <row r="198" spans="2:2" x14ac:dyDescent="0.25">
      <c r="B198" s="17"/>
    </row>
    <row r="199" spans="2:2" x14ac:dyDescent="0.25">
      <c r="B199" s="17"/>
    </row>
    <row r="200" spans="2:2" x14ac:dyDescent="0.25">
      <c r="B200" s="17"/>
    </row>
    <row r="201" spans="2:2" x14ac:dyDescent="0.25">
      <c r="B201" s="17"/>
    </row>
    <row r="202" spans="2:2" x14ac:dyDescent="0.25">
      <c r="B202" s="17"/>
    </row>
    <row r="203" spans="2:2" x14ac:dyDescent="0.25">
      <c r="B203" s="17"/>
    </row>
    <row r="204" spans="2:2" x14ac:dyDescent="0.25">
      <c r="B204" s="17"/>
    </row>
    <row r="205" spans="2:2" x14ac:dyDescent="0.25">
      <c r="B205" s="17"/>
    </row>
    <row r="206" spans="2:2" x14ac:dyDescent="0.25">
      <c r="B206" s="17"/>
    </row>
    <row r="207" spans="2:2" x14ac:dyDescent="0.25">
      <c r="B207" s="17"/>
    </row>
    <row r="208" spans="2:2" x14ac:dyDescent="0.25">
      <c r="B208" s="17"/>
    </row>
    <row r="209" spans="2:2" x14ac:dyDescent="0.25">
      <c r="B209" s="17"/>
    </row>
    <row r="210" spans="2:2" x14ac:dyDescent="0.25">
      <c r="B210" s="17"/>
    </row>
    <row r="211" spans="2:2" x14ac:dyDescent="0.25">
      <c r="B211" s="17"/>
    </row>
    <row r="212" spans="2:2" x14ac:dyDescent="0.25">
      <c r="B212" s="17"/>
    </row>
    <row r="213" spans="2:2" x14ac:dyDescent="0.25">
      <c r="B213" s="17"/>
    </row>
    <row r="214" spans="2:2" x14ac:dyDescent="0.25">
      <c r="B214" s="17"/>
    </row>
    <row r="215" spans="2:2" x14ac:dyDescent="0.25">
      <c r="B215" s="17"/>
    </row>
    <row r="216" spans="2:2" x14ac:dyDescent="0.25">
      <c r="B216" s="17"/>
    </row>
    <row r="217" spans="2:2" x14ac:dyDescent="0.25">
      <c r="B217" s="17"/>
    </row>
    <row r="218" spans="2:2" x14ac:dyDescent="0.25">
      <c r="B218" s="17"/>
    </row>
    <row r="219" spans="2:2" x14ac:dyDescent="0.25">
      <c r="B219" s="17"/>
    </row>
    <row r="220" spans="2:2" x14ac:dyDescent="0.25">
      <c r="B220" s="17"/>
    </row>
    <row r="221" spans="2:2" x14ac:dyDescent="0.25">
      <c r="B221" s="17"/>
    </row>
    <row r="222" spans="2:2" x14ac:dyDescent="0.25">
      <c r="B222" s="17"/>
    </row>
    <row r="223" spans="2:2" x14ac:dyDescent="0.25">
      <c r="B223" s="17"/>
    </row>
    <row r="224" spans="2:2" x14ac:dyDescent="0.25">
      <c r="B224" s="17"/>
    </row>
    <row r="225" spans="2:2" x14ac:dyDescent="0.25">
      <c r="B225" s="17"/>
    </row>
    <row r="226" spans="2:2" x14ac:dyDescent="0.25">
      <c r="B226" s="17"/>
    </row>
    <row r="227" spans="2:2" x14ac:dyDescent="0.25">
      <c r="B227" s="17"/>
    </row>
    <row r="228" spans="2:2" x14ac:dyDescent="0.25">
      <c r="B228" s="17"/>
    </row>
    <row r="229" spans="2:2" x14ac:dyDescent="0.25">
      <c r="B229" s="17"/>
    </row>
    <row r="230" spans="2:2" x14ac:dyDescent="0.25">
      <c r="B230" s="17"/>
    </row>
    <row r="231" spans="2:2" x14ac:dyDescent="0.25">
      <c r="B231" s="17"/>
    </row>
    <row r="232" spans="2:2" x14ac:dyDescent="0.25">
      <c r="B232" s="17"/>
    </row>
    <row r="233" spans="2:2" x14ac:dyDescent="0.25">
      <c r="B233" s="17"/>
    </row>
    <row r="234" spans="2:2" x14ac:dyDescent="0.25">
      <c r="B234" s="17"/>
    </row>
    <row r="235" spans="2:2" x14ac:dyDescent="0.25">
      <c r="B235" s="17"/>
    </row>
    <row r="236" spans="2:2" x14ac:dyDescent="0.25">
      <c r="B236" s="17"/>
    </row>
    <row r="237" spans="2:2" x14ac:dyDescent="0.25">
      <c r="B237" s="17"/>
    </row>
    <row r="238" spans="2:2" x14ac:dyDescent="0.25">
      <c r="B238" s="17"/>
    </row>
    <row r="239" spans="2:2" x14ac:dyDescent="0.25">
      <c r="B239" s="17"/>
    </row>
    <row r="240" spans="2:2" x14ac:dyDescent="0.25">
      <c r="B240" s="17"/>
    </row>
    <row r="241" spans="2:2" x14ac:dyDescent="0.25">
      <c r="B241" s="17"/>
    </row>
    <row r="242" spans="2:2" x14ac:dyDescent="0.25">
      <c r="B242" s="17"/>
    </row>
    <row r="243" spans="2:2" x14ac:dyDescent="0.25">
      <c r="B243" s="17"/>
    </row>
    <row r="244" spans="2:2" x14ac:dyDescent="0.25">
      <c r="B244" s="17"/>
    </row>
    <row r="245" spans="2:2" x14ac:dyDescent="0.25">
      <c r="B245" s="17"/>
    </row>
    <row r="246" spans="2:2" x14ac:dyDescent="0.25">
      <c r="B246" s="17"/>
    </row>
    <row r="247" spans="2:2" x14ac:dyDescent="0.25">
      <c r="B247" s="17"/>
    </row>
    <row r="248" spans="2:2" x14ac:dyDescent="0.25">
      <c r="B248" s="17"/>
    </row>
    <row r="249" spans="2:2" x14ac:dyDescent="0.25">
      <c r="B249" s="17"/>
    </row>
    <row r="250" spans="2:2" x14ac:dyDescent="0.25">
      <c r="B250" s="17"/>
    </row>
    <row r="251" spans="2:2" x14ac:dyDescent="0.25">
      <c r="B251" s="17"/>
    </row>
    <row r="252" spans="2:2" x14ac:dyDescent="0.25">
      <c r="B252" s="17"/>
    </row>
    <row r="253" spans="2:2" x14ac:dyDescent="0.25">
      <c r="B253" s="17"/>
    </row>
    <row r="254" spans="2:2" x14ac:dyDescent="0.25">
      <c r="B254" s="17"/>
    </row>
    <row r="255" spans="2:2" x14ac:dyDescent="0.25">
      <c r="B255" s="17"/>
    </row>
    <row r="256" spans="2:2" x14ac:dyDescent="0.25">
      <c r="B256" s="17"/>
    </row>
    <row r="257" spans="2:2" x14ac:dyDescent="0.25">
      <c r="B257" s="17"/>
    </row>
    <row r="258" spans="2:2" x14ac:dyDescent="0.25">
      <c r="B258" s="17"/>
    </row>
    <row r="259" spans="2:2" x14ac:dyDescent="0.25">
      <c r="B259" s="17"/>
    </row>
    <row r="260" spans="2:2" x14ac:dyDescent="0.25">
      <c r="B260" s="17"/>
    </row>
    <row r="261" spans="2:2" x14ac:dyDescent="0.25">
      <c r="B261" s="17"/>
    </row>
    <row r="262" spans="2:2" x14ac:dyDescent="0.25">
      <c r="B262" s="17"/>
    </row>
    <row r="263" spans="2:2" x14ac:dyDescent="0.25">
      <c r="B263" s="17"/>
    </row>
    <row r="264" spans="2:2" x14ac:dyDescent="0.25">
      <c r="B264" s="17"/>
    </row>
    <row r="265" spans="2:2" x14ac:dyDescent="0.25">
      <c r="B265" s="17"/>
    </row>
    <row r="266" spans="2:2" x14ac:dyDescent="0.25">
      <c r="B266" s="17"/>
    </row>
    <row r="267" spans="2:2" x14ac:dyDescent="0.25">
      <c r="B267" s="17"/>
    </row>
    <row r="268" spans="2:2" x14ac:dyDescent="0.25">
      <c r="B268" s="17"/>
    </row>
    <row r="269" spans="2:2" x14ac:dyDescent="0.25">
      <c r="B269" s="17"/>
    </row>
    <row r="270" spans="2:2" x14ac:dyDescent="0.25">
      <c r="B270" s="17"/>
    </row>
    <row r="271" spans="2:2" x14ac:dyDescent="0.25">
      <c r="B271" s="17"/>
    </row>
    <row r="272" spans="2:2" x14ac:dyDescent="0.25">
      <c r="B272" s="17"/>
    </row>
    <row r="273" spans="2:2" x14ac:dyDescent="0.25">
      <c r="B273" s="17"/>
    </row>
    <row r="274" spans="2:2" x14ac:dyDescent="0.25">
      <c r="B274" s="17"/>
    </row>
    <row r="275" spans="2:2" x14ac:dyDescent="0.25">
      <c r="B275" s="17"/>
    </row>
    <row r="276" spans="2:2" x14ac:dyDescent="0.25">
      <c r="B276" s="17"/>
    </row>
    <row r="277" spans="2:2" x14ac:dyDescent="0.25">
      <c r="B277" s="17"/>
    </row>
    <row r="278" spans="2:2" x14ac:dyDescent="0.25">
      <c r="B278" s="17"/>
    </row>
    <row r="279" spans="2:2" x14ac:dyDescent="0.25">
      <c r="B279" s="17"/>
    </row>
    <row r="280" spans="2:2" x14ac:dyDescent="0.25">
      <c r="B280" s="17"/>
    </row>
    <row r="281" spans="2:2" x14ac:dyDescent="0.25">
      <c r="B281" s="17"/>
    </row>
    <row r="282" spans="2:2" x14ac:dyDescent="0.25">
      <c r="B282" s="17"/>
    </row>
    <row r="283" spans="2:2" x14ac:dyDescent="0.25">
      <c r="B283" s="17"/>
    </row>
    <row r="284" spans="2:2" x14ac:dyDescent="0.25">
      <c r="B284" s="17"/>
    </row>
    <row r="285" spans="2:2" x14ac:dyDescent="0.25">
      <c r="B285" s="17"/>
    </row>
    <row r="286" spans="2:2" x14ac:dyDescent="0.25">
      <c r="B286" s="17"/>
    </row>
    <row r="287" spans="2:2" x14ac:dyDescent="0.25">
      <c r="B287" s="17"/>
    </row>
    <row r="288" spans="2:2" x14ac:dyDescent="0.25">
      <c r="B288" s="17"/>
    </row>
    <row r="289" spans="2:2" x14ac:dyDescent="0.25">
      <c r="B289" s="17"/>
    </row>
    <row r="290" spans="2:2" x14ac:dyDescent="0.25">
      <c r="B290" s="17"/>
    </row>
    <row r="291" spans="2:2" x14ac:dyDescent="0.25">
      <c r="B291" s="17"/>
    </row>
    <row r="292" spans="2:2" x14ac:dyDescent="0.25">
      <c r="B292" s="17"/>
    </row>
    <row r="293" spans="2:2" x14ac:dyDescent="0.25">
      <c r="B293" s="17"/>
    </row>
    <row r="294" spans="2:2" x14ac:dyDescent="0.25">
      <c r="B294" s="17"/>
    </row>
    <row r="295" spans="2:2" x14ac:dyDescent="0.25">
      <c r="B295" s="17"/>
    </row>
    <row r="296" spans="2:2" x14ac:dyDescent="0.25">
      <c r="B296" s="17"/>
    </row>
    <row r="297" spans="2:2" x14ac:dyDescent="0.25">
      <c r="B297" s="17"/>
    </row>
    <row r="298" spans="2:2" x14ac:dyDescent="0.25">
      <c r="B298" s="17"/>
    </row>
    <row r="299" spans="2:2" x14ac:dyDescent="0.25">
      <c r="B299" s="17"/>
    </row>
    <row r="300" spans="2:2" x14ac:dyDescent="0.25">
      <c r="B300" s="17"/>
    </row>
    <row r="301" spans="2:2" x14ac:dyDescent="0.25">
      <c r="B301" s="17"/>
    </row>
    <row r="302" spans="2:2" x14ac:dyDescent="0.25">
      <c r="B302" s="17"/>
    </row>
    <row r="303" spans="2:2" x14ac:dyDescent="0.25">
      <c r="B303" s="17"/>
    </row>
    <row r="304" spans="2:2" x14ac:dyDescent="0.25">
      <c r="B304" s="17"/>
    </row>
    <row r="305" spans="2:2" x14ac:dyDescent="0.25">
      <c r="B305" s="17"/>
    </row>
    <row r="306" spans="2:2" x14ac:dyDescent="0.25">
      <c r="B306" s="17"/>
    </row>
    <row r="307" spans="2:2" x14ac:dyDescent="0.25">
      <c r="B307" s="17"/>
    </row>
    <row r="308" spans="2:2" x14ac:dyDescent="0.25">
      <c r="B308" s="17"/>
    </row>
    <row r="309" spans="2:2" x14ac:dyDescent="0.25">
      <c r="B309" s="17"/>
    </row>
    <row r="310" spans="2:2" x14ac:dyDescent="0.25">
      <c r="B310" s="17"/>
    </row>
    <row r="311" spans="2:2" x14ac:dyDescent="0.25">
      <c r="B311" s="17"/>
    </row>
    <row r="312" spans="2:2" x14ac:dyDescent="0.25">
      <c r="B312" s="17"/>
    </row>
    <row r="313" spans="2:2" x14ac:dyDescent="0.25">
      <c r="B313" s="17"/>
    </row>
    <row r="314" spans="2:2" x14ac:dyDescent="0.25">
      <c r="B314" s="17"/>
    </row>
    <row r="315" spans="2:2" x14ac:dyDescent="0.25">
      <c r="B315" s="17"/>
    </row>
    <row r="316" spans="2:2" x14ac:dyDescent="0.25">
      <c r="B316" s="17"/>
    </row>
    <row r="317" spans="2:2" x14ac:dyDescent="0.25">
      <c r="B317" s="17"/>
    </row>
    <row r="318" spans="2:2" x14ac:dyDescent="0.25">
      <c r="B318" s="17"/>
    </row>
    <row r="319" spans="2:2" x14ac:dyDescent="0.25">
      <c r="B319" s="17"/>
    </row>
    <row r="320" spans="2:2" x14ac:dyDescent="0.25">
      <c r="B320" s="17"/>
    </row>
    <row r="321" spans="2:2" x14ac:dyDescent="0.25">
      <c r="B321" s="17"/>
    </row>
    <row r="322" spans="2:2" x14ac:dyDescent="0.25">
      <c r="B322" s="17"/>
    </row>
    <row r="323" spans="2:2" x14ac:dyDescent="0.25">
      <c r="B323" s="17"/>
    </row>
    <row r="324" spans="2:2" x14ac:dyDescent="0.25">
      <c r="B324" s="17"/>
    </row>
    <row r="325" spans="2:2" x14ac:dyDescent="0.25">
      <c r="B325" s="17"/>
    </row>
    <row r="326" spans="2:2" x14ac:dyDescent="0.25">
      <c r="B326" s="17"/>
    </row>
    <row r="327" spans="2:2" x14ac:dyDescent="0.25">
      <c r="B327" s="17"/>
    </row>
    <row r="328" spans="2:2" x14ac:dyDescent="0.25">
      <c r="B328" s="17"/>
    </row>
    <row r="329" spans="2:2" x14ac:dyDescent="0.25">
      <c r="B329" s="17"/>
    </row>
    <row r="330" spans="2:2" x14ac:dyDescent="0.25">
      <c r="B330" s="17"/>
    </row>
    <row r="331" spans="2:2" x14ac:dyDescent="0.25">
      <c r="B331" s="17"/>
    </row>
    <row r="332" spans="2:2" x14ac:dyDescent="0.25">
      <c r="B332" s="17"/>
    </row>
    <row r="333" spans="2:2" x14ac:dyDescent="0.25">
      <c r="B333" s="17"/>
    </row>
    <row r="334" spans="2:2" x14ac:dyDescent="0.25">
      <c r="B334" s="17"/>
    </row>
    <row r="335" spans="2:2" x14ac:dyDescent="0.25">
      <c r="B335" s="17"/>
    </row>
    <row r="336" spans="2:2" x14ac:dyDescent="0.25">
      <c r="B336" s="17"/>
    </row>
    <row r="337" spans="2:2" x14ac:dyDescent="0.25">
      <c r="B337" s="17"/>
    </row>
    <row r="338" spans="2:2" x14ac:dyDescent="0.25">
      <c r="B338" s="17"/>
    </row>
    <row r="339" spans="2:2" x14ac:dyDescent="0.25">
      <c r="B339" s="17"/>
    </row>
    <row r="340" spans="2:2" x14ac:dyDescent="0.25">
      <c r="B340" s="17"/>
    </row>
    <row r="341" spans="2:2" x14ac:dyDescent="0.25">
      <c r="B341" s="17"/>
    </row>
    <row r="342" spans="2:2" x14ac:dyDescent="0.25">
      <c r="B342" s="17"/>
    </row>
    <row r="343" spans="2:2" x14ac:dyDescent="0.25">
      <c r="B343" s="17"/>
    </row>
    <row r="344" spans="2:2" x14ac:dyDescent="0.25">
      <c r="B344" s="17"/>
    </row>
    <row r="345" spans="2:2" x14ac:dyDescent="0.25">
      <c r="B345" s="17"/>
    </row>
    <row r="346" spans="2:2" x14ac:dyDescent="0.25">
      <c r="B346" s="17"/>
    </row>
    <row r="347" spans="2:2" x14ac:dyDescent="0.25">
      <c r="B347" s="17"/>
    </row>
    <row r="348" spans="2:2" x14ac:dyDescent="0.25">
      <c r="B348" s="17"/>
    </row>
    <row r="349" spans="2:2" x14ac:dyDescent="0.25">
      <c r="B349" s="17"/>
    </row>
    <row r="350" spans="2:2" x14ac:dyDescent="0.25">
      <c r="B350" s="17"/>
    </row>
    <row r="351" spans="2:2" x14ac:dyDescent="0.25">
      <c r="B351" s="17"/>
    </row>
    <row r="352" spans="2:2" x14ac:dyDescent="0.25">
      <c r="B352" s="17"/>
    </row>
    <row r="353" spans="2:2" x14ac:dyDescent="0.25">
      <c r="B353" s="17"/>
    </row>
    <row r="354" spans="2:2" x14ac:dyDescent="0.25">
      <c r="B354" s="17"/>
    </row>
    <row r="355" spans="2:2" x14ac:dyDescent="0.25">
      <c r="B355" s="17"/>
    </row>
    <row r="356" spans="2:2" x14ac:dyDescent="0.25">
      <c r="B356" s="17"/>
    </row>
    <row r="357" spans="2:2" x14ac:dyDescent="0.25">
      <c r="B357" s="17"/>
    </row>
    <row r="358" spans="2:2" x14ac:dyDescent="0.25">
      <c r="B358" s="17"/>
    </row>
    <row r="359" spans="2:2" x14ac:dyDescent="0.25">
      <c r="B359" s="17"/>
    </row>
    <row r="360" spans="2:2" x14ac:dyDescent="0.25">
      <c r="B360" s="17"/>
    </row>
    <row r="361" spans="2:2" x14ac:dyDescent="0.25">
      <c r="B361" s="17"/>
    </row>
    <row r="362" spans="2:2" x14ac:dyDescent="0.25">
      <c r="B362" s="17"/>
    </row>
    <row r="363" spans="2:2" x14ac:dyDescent="0.25">
      <c r="B363" s="17"/>
    </row>
    <row r="364" spans="2:2" x14ac:dyDescent="0.25">
      <c r="B364" s="17"/>
    </row>
    <row r="365" spans="2:2" x14ac:dyDescent="0.25">
      <c r="B365" s="17"/>
    </row>
    <row r="366" spans="2:2" x14ac:dyDescent="0.25">
      <c r="B366" s="17"/>
    </row>
    <row r="367" spans="2:2" x14ac:dyDescent="0.25">
      <c r="B367" s="17"/>
    </row>
    <row r="368" spans="2:2" x14ac:dyDescent="0.25">
      <c r="B368" s="17"/>
    </row>
    <row r="369" spans="2:2" x14ac:dyDescent="0.25">
      <c r="B369" s="17"/>
    </row>
    <row r="370" spans="2:2" x14ac:dyDescent="0.25">
      <c r="B370" s="17"/>
    </row>
    <row r="371" spans="2:2" x14ac:dyDescent="0.25">
      <c r="B371" s="17"/>
    </row>
    <row r="372" spans="2:2" x14ac:dyDescent="0.25">
      <c r="B372" s="17"/>
    </row>
    <row r="373" spans="2:2" x14ac:dyDescent="0.25">
      <c r="B373" s="17"/>
    </row>
    <row r="374" spans="2:2" x14ac:dyDescent="0.25">
      <c r="B374" s="17"/>
    </row>
    <row r="375" spans="2:2" x14ac:dyDescent="0.25">
      <c r="B375" s="17"/>
    </row>
    <row r="376" spans="2:2" x14ac:dyDescent="0.25">
      <c r="B376" s="17"/>
    </row>
    <row r="377" spans="2:2" x14ac:dyDescent="0.25">
      <c r="B377" s="17"/>
    </row>
    <row r="378" spans="2:2" x14ac:dyDescent="0.25">
      <c r="B378" s="17"/>
    </row>
    <row r="379" spans="2:2" x14ac:dyDescent="0.25">
      <c r="B379" s="17"/>
    </row>
    <row r="380" spans="2:2" x14ac:dyDescent="0.25">
      <c r="B380" s="17"/>
    </row>
    <row r="381" spans="2:2" x14ac:dyDescent="0.25">
      <c r="B381" s="17"/>
    </row>
    <row r="382" spans="2:2" x14ac:dyDescent="0.25">
      <c r="B382" s="17"/>
    </row>
    <row r="383" spans="2:2" x14ac:dyDescent="0.25">
      <c r="B383" s="17"/>
    </row>
    <row r="384" spans="2:2" x14ac:dyDescent="0.25">
      <c r="B384" s="17"/>
    </row>
    <row r="385" spans="2:2" x14ac:dyDescent="0.25">
      <c r="B385" s="17"/>
    </row>
    <row r="386" spans="2:2" x14ac:dyDescent="0.25">
      <c r="B386" s="17"/>
    </row>
    <row r="387" spans="2:2" x14ac:dyDescent="0.25">
      <c r="B387" s="17"/>
    </row>
    <row r="388" spans="2:2" x14ac:dyDescent="0.25">
      <c r="B388" s="17"/>
    </row>
    <row r="389" spans="2:2" x14ac:dyDescent="0.25">
      <c r="B389" s="17"/>
    </row>
    <row r="390" spans="2:2" x14ac:dyDescent="0.25">
      <c r="B390" s="17"/>
    </row>
    <row r="391" spans="2:2" x14ac:dyDescent="0.25">
      <c r="B391" s="17"/>
    </row>
    <row r="392" spans="2:2" x14ac:dyDescent="0.25">
      <c r="B392" s="17"/>
    </row>
    <row r="393" spans="2:2" x14ac:dyDescent="0.25">
      <c r="B393" s="17"/>
    </row>
    <row r="394" spans="2:2" x14ac:dyDescent="0.25">
      <c r="B394" s="17"/>
    </row>
    <row r="395" spans="2:2" x14ac:dyDescent="0.25">
      <c r="B395" s="17"/>
    </row>
    <row r="396" spans="2:2" x14ac:dyDescent="0.25">
      <c r="B396" s="17"/>
    </row>
    <row r="397" spans="2:2" x14ac:dyDescent="0.25">
      <c r="B397" s="17"/>
    </row>
    <row r="398" spans="2:2" x14ac:dyDescent="0.25">
      <c r="B398" s="17"/>
    </row>
    <row r="399" spans="2:2" x14ac:dyDescent="0.25">
      <c r="B399" s="17"/>
    </row>
    <row r="400" spans="2:2" x14ac:dyDescent="0.25">
      <c r="B400" s="17"/>
    </row>
    <row r="401" spans="2:2" x14ac:dyDescent="0.25">
      <c r="B401" s="17"/>
    </row>
    <row r="402" spans="2:2" x14ac:dyDescent="0.25">
      <c r="B402" s="17"/>
    </row>
    <row r="403" spans="2:2" x14ac:dyDescent="0.25">
      <c r="B403" s="17"/>
    </row>
    <row r="404" spans="2:2" x14ac:dyDescent="0.25">
      <c r="B404" s="17"/>
    </row>
    <row r="405" spans="2:2" x14ac:dyDescent="0.25">
      <c r="B405" s="17"/>
    </row>
    <row r="406" spans="2:2" x14ac:dyDescent="0.25">
      <c r="B406" s="17"/>
    </row>
    <row r="407" spans="2:2" x14ac:dyDescent="0.25">
      <c r="B407" s="17"/>
    </row>
    <row r="408" spans="2:2" x14ac:dyDescent="0.25">
      <c r="B408" s="17"/>
    </row>
    <row r="409" spans="2:2" x14ac:dyDescent="0.25">
      <c r="B409" s="17"/>
    </row>
    <row r="410" spans="2:2" x14ac:dyDescent="0.25">
      <c r="B410" s="17"/>
    </row>
    <row r="411" spans="2:2" x14ac:dyDescent="0.25">
      <c r="B411" s="17"/>
    </row>
    <row r="412" spans="2:2" x14ac:dyDescent="0.25">
      <c r="B412" s="17"/>
    </row>
    <row r="413" spans="2:2" x14ac:dyDescent="0.25">
      <c r="B413" s="17"/>
    </row>
    <row r="414" spans="2:2" x14ac:dyDescent="0.25">
      <c r="B414" s="17"/>
    </row>
    <row r="415" spans="2:2" x14ac:dyDescent="0.25">
      <c r="B415" s="17"/>
    </row>
    <row r="416" spans="2:2" x14ac:dyDescent="0.25">
      <c r="B416" s="17"/>
    </row>
    <row r="417" spans="2:2" x14ac:dyDescent="0.25">
      <c r="B417" s="17"/>
    </row>
    <row r="418" spans="2:2" x14ac:dyDescent="0.25">
      <c r="B418" s="17"/>
    </row>
    <row r="419" spans="2:2" x14ac:dyDescent="0.25">
      <c r="B419" s="17"/>
    </row>
    <row r="420" spans="2:2" x14ac:dyDescent="0.25">
      <c r="B420" s="17"/>
    </row>
    <row r="421" spans="2:2" x14ac:dyDescent="0.25">
      <c r="B421" s="17"/>
    </row>
    <row r="422" spans="2:2" x14ac:dyDescent="0.25">
      <c r="B422" s="17"/>
    </row>
    <row r="423" spans="2:2" x14ac:dyDescent="0.25">
      <c r="B423" s="17"/>
    </row>
    <row r="424" spans="2:2" x14ac:dyDescent="0.25">
      <c r="B424" s="17"/>
    </row>
    <row r="425" spans="2:2" x14ac:dyDescent="0.25">
      <c r="B425" s="17"/>
    </row>
    <row r="426" spans="2:2" x14ac:dyDescent="0.25">
      <c r="B426" s="17"/>
    </row>
    <row r="427" spans="2:2" x14ac:dyDescent="0.25">
      <c r="B427" s="17"/>
    </row>
    <row r="428" spans="2:2" x14ac:dyDescent="0.25">
      <c r="B428" s="17"/>
    </row>
    <row r="429" spans="2:2" x14ac:dyDescent="0.25">
      <c r="B429" s="17"/>
    </row>
    <row r="430" spans="2:2" x14ac:dyDescent="0.25">
      <c r="B430" s="17"/>
    </row>
    <row r="431" spans="2:2" x14ac:dyDescent="0.25">
      <c r="B431" s="17"/>
    </row>
    <row r="432" spans="2:2" x14ac:dyDescent="0.25">
      <c r="B432" s="17"/>
    </row>
    <row r="433" spans="2:2" x14ac:dyDescent="0.25">
      <c r="B433" s="17"/>
    </row>
    <row r="434" spans="2:2" x14ac:dyDescent="0.25">
      <c r="B434" s="17"/>
    </row>
    <row r="435" spans="2:2" x14ac:dyDescent="0.25">
      <c r="B435" s="17"/>
    </row>
    <row r="436" spans="2:2" x14ac:dyDescent="0.25">
      <c r="B436" s="17"/>
    </row>
    <row r="437" spans="2:2" x14ac:dyDescent="0.25">
      <c r="B437" s="17"/>
    </row>
    <row r="438" spans="2:2" x14ac:dyDescent="0.25">
      <c r="B438" s="17"/>
    </row>
    <row r="439" spans="2:2" x14ac:dyDescent="0.25">
      <c r="B439" s="17"/>
    </row>
    <row r="440" spans="2:2" x14ac:dyDescent="0.25">
      <c r="B440" s="17"/>
    </row>
    <row r="441" spans="2:2" x14ac:dyDescent="0.25">
      <c r="B441" s="17"/>
    </row>
    <row r="442" spans="2:2" x14ac:dyDescent="0.25">
      <c r="B442" s="17"/>
    </row>
    <row r="443" spans="2:2" x14ac:dyDescent="0.25">
      <c r="B443" s="17"/>
    </row>
    <row r="444" spans="2:2" x14ac:dyDescent="0.25">
      <c r="B444" s="17"/>
    </row>
    <row r="445" spans="2:2" x14ac:dyDescent="0.25">
      <c r="B445" s="17"/>
    </row>
    <row r="446" spans="2:2" x14ac:dyDescent="0.25">
      <c r="B446" s="17"/>
    </row>
    <row r="447" spans="2:2" x14ac:dyDescent="0.25">
      <c r="B447" s="17"/>
    </row>
    <row r="448" spans="2:2" x14ac:dyDescent="0.25">
      <c r="B448" s="17"/>
    </row>
    <row r="449" spans="2:2" x14ac:dyDescent="0.25">
      <c r="B449" s="17"/>
    </row>
    <row r="450" spans="2:2" x14ac:dyDescent="0.25">
      <c r="B450" s="17"/>
    </row>
    <row r="451" spans="2:2" x14ac:dyDescent="0.25">
      <c r="B451" s="17"/>
    </row>
    <row r="452" spans="2:2" x14ac:dyDescent="0.25">
      <c r="B452" s="17"/>
    </row>
    <row r="453" spans="2:2" x14ac:dyDescent="0.25">
      <c r="B453" s="17"/>
    </row>
    <row r="454" spans="2:2" x14ac:dyDescent="0.25">
      <c r="B454" s="17"/>
    </row>
    <row r="455" spans="2:2" x14ac:dyDescent="0.25">
      <c r="B455" s="17"/>
    </row>
    <row r="456" spans="2:2" x14ac:dyDescent="0.25">
      <c r="B456" s="17"/>
    </row>
    <row r="457" spans="2:2" x14ac:dyDescent="0.25">
      <c r="B457" s="17"/>
    </row>
    <row r="458" spans="2:2" x14ac:dyDescent="0.25">
      <c r="B458" s="17"/>
    </row>
    <row r="459" spans="2:2" x14ac:dyDescent="0.25">
      <c r="B459" s="17"/>
    </row>
    <row r="460" spans="2:2" x14ac:dyDescent="0.25">
      <c r="B460" s="17"/>
    </row>
    <row r="461" spans="2:2" x14ac:dyDescent="0.25">
      <c r="B461" s="17"/>
    </row>
    <row r="462" spans="2:2" x14ac:dyDescent="0.25">
      <c r="B462" s="17"/>
    </row>
    <row r="463" spans="2:2" x14ac:dyDescent="0.25">
      <c r="B463" s="17"/>
    </row>
    <row r="464" spans="2:2" x14ac:dyDescent="0.25">
      <c r="B464" s="17"/>
    </row>
    <row r="465" spans="2:2" x14ac:dyDescent="0.25">
      <c r="B465" s="17"/>
    </row>
    <row r="466" spans="2:2" x14ac:dyDescent="0.25">
      <c r="B466" s="17"/>
    </row>
    <row r="467" spans="2:2" x14ac:dyDescent="0.25">
      <c r="B467" s="17"/>
    </row>
    <row r="468" spans="2:2" x14ac:dyDescent="0.25">
      <c r="B468" s="17"/>
    </row>
    <row r="469" spans="2:2" x14ac:dyDescent="0.25">
      <c r="B469" s="17"/>
    </row>
    <row r="470" spans="2:2" x14ac:dyDescent="0.25">
      <c r="B470" s="17"/>
    </row>
    <row r="471" spans="2:2" x14ac:dyDescent="0.25">
      <c r="B471" s="17"/>
    </row>
    <row r="472" spans="2:2" x14ac:dyDescent="0.25">
      <c r="B472" s="17"/>
    </row>
    <row r="473" spans="2:2" x14ac:dyDescent="0.25">
      <c r="B473" s="17"/>
    </row>
    <row r="474" spans="2:2" x14ac:dyDescent="0.25">
      <c r="B474" s="17"/>
    </row>
    <row r="475" spans="2:2" x14ac:dyDescent="0.25">
      <c r="B475" s="17"/>
    </row>
    <row r="476" spans="2:2" x14ac:dyDescent="0.25">
      <c r="B476" s="17"/>
    </row>
    <row r="477" spans="2:2" x14ac:dyDescent="0.25">
      <c r="B477" s="17"/>
    </row>
    <row r="478" spans="2:2" x14ac:dyDescent="0.25">
      <c r="B478" s="17"/>
    </row>
    <row r="479" spans="2:2" x14ac:dyDescent="0.25">
      <c r="B479" s="17"/>
    </row>
    <row r="480" spans="2:2" x14ac:dyDescent="0.25">
      <c r="B480" s="17"/>
    </row>
    <row r="481" spans="2:2" x14ac:dyDescent="0.25">
      <c r="B481" s="17"/>
    </row>
    <row r="482" spans="2:2" x14ac:dyDescent="0.25">
      <c r="B482" s="17"/>
    </row>
    <row r="483" spans="2:2" x14ac:dyDescent="0.25">
      <c r="B483" s="17"/>
    </row>
    <row r="484" spans="2:2" x14ac:dyDescent="0.25">
      <c r="B484" s="17"/>
    </row>
    <row r="485" spans="2:2" x14ac:dyDescent="0.25">
      <c r="B485" s="17"/>
    </row>
    <row r="486" spans="2:2" x14ac:dyDescent="0.25">
      <c r="B486" s="17"/>
    </row>
    <row r="487" spans="2:2" x14ac:dyDescent="0.25">
      <c r="B487" s="17"/>
    </row>
    <row r="488" spans="2:2" x14ac:dyDescent="0.25">
      <c r="B488" s="17"/>
    </row>
    <row r="489" spans="2:2" x14ac:dyDescent="0.25">
      <c r="B489" s="17"/>
    </row>
    <row r="490" spans="2:2" x14ac:dyDescent="0.25">
      <c r="B490" s="17"/>
    </row>
    <row r="491" spans="2:2" x14ac:dyDescent="0.25">
      <c r="B491" s="17"/>
    </row>
    <row r="492" spans="2:2" x14ac:dyDescent="0.25">
      <c r="B492" s="17"/>
    </row>
    <row r="493" spans="2:2" x14ac:dyDescent="0.25">
      <c r="B493" s="17"/>
    </row>
    <row r="494" spans="2:2" x14ac:dyDescent="0.25">
      <c r="B494" s="17"/>
    </row>
    <row r="495" spans="2:2" x14ac:dyDescent="0.25">
      <c r="B495" s="17"/>
    </row>
    <row r="496" spans="2:2" x14ac:dyDescent="0.25">
      <c r="B496" s="17"/>
    </row>
    <row r="497" spans="2:2" x14ac:dyDescent="0.25">
      <c r="B497" s="17"/>
    </row>
    <row r="498" spans="2:2" x14ac:dyDescent="0.25">
      <c r="B498" s="17"/>
    </row>
    <row r="499" spans="2:2" x14ac:dyDescent="0.25">
      <c r="B499" s="17"/>
    </row>
    <row r="500" spans="2:2" x14ac:dyDescent="0.25">
      <c r="B500" s="17"/>
    </row>
    <row r="501" spans="2:2" x14ac:dyDescent="0.25">
      <c r="B501" s="17"/>
    </row>
    <row r="502" spans="2:2" x14ac:dyDescent="0.25">
      <c r="B502" s="17"/>
    </row>
    <row r="503" spans="2:2" x14ac:dyDescent="0.25">
      <c r="B503" s="17"/>
    </row>
    <row r="504" spans="2:2" x14ac:dyDescent="0.25">
      <c r="B504" s="17"/>
    </row>
    <row r="505" spans="2:2" x14ac:dyDescent="0.25">
      <c r="B505" s="17"/>
    </row>
    <row r="506" spans="2:2" x14ac:dyDescent="0.25">
      <c r="B506" s="17"/>
    </row>
    <row r="507" spans="2:2" x14ac:dyDescent="0.25">
      <c r="B507" s="17"/>
    </row>
    <row r="508" spans="2:2" x14ac:dyDescent="0.25">
      <c r="B508" s="17"/>
    </row>
    <row r="509" spans="2:2" x14ac:dyDescent="0.25">
      <c r="B509" s="17"/>
    </row>
    <row r="510" spans="2:2" x14ac:dyDescent="0.25">
      <c r="B510" s="17"/>
    </row>
    <row r="511" spans="2:2" x14ac:dyDescent="0.25">
      <c r="B511" s="17"/>
    </row>
    <row r="512" spans="2:2" x14ac:dyDescent="0.25">
      <c r="B512" s="17"/>
    </row>
    <row r="513" spans="2:2" x14ac:dyDescent="0.25">
      <c r="B513" s="17"/>
    </row>
    <row r="514" spans="2:2" x14ac:dyDescent="0.25">
      <c r="B514" s="17"/>
    </row>
    <row r="515" spans="2:2" x14ac:dyDescent="0.25">
      <c r="B515" s="17"/>
    </row>
    <row r="516" spans="2:2" x14ac:dyDescent="0.25">
      <c r="B516" s="17"/>
    </row>
    <row r="517" spans="2:2" x14ac:dyDescent="0.25">
      <c r="B517" s="17"/>
    </row>
    <row r="518" spans="2:2" x14ac:dyDescent="0.25">
      <c r="B518" s="17"/>
    </row>
  </sheetData>
  <pageMargins left="0.7" right="0.7" top="0.75" bottom="0.75" header="0.3" footer="0.3"/>
  <pageSetup paperSize="9" orientation="portrait" horizontalDpi="4294967293" verticalDpi="4294967293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5F57911-2E6D-40CB-BC69-235B4A8A51B1}">
  <dimension ref="A1:H247"/>
  <sheetViews>
    <sheetView topLeftCell="A67" workbookViewId="0">
      <selection activeCell="G86" sqref="G86"/>
    </sheetView>
  </sheetViews>
  <sheetFormatPr baseColWidth="10" defaultRowHeight="15" x14ac:dyDescent="0.25"/>
  <cols>
    <col min="1" max="6" width="11.42578125" style="16"/>
    <col min="7" max="7" width="69.7109375" style="16" customWidth="1"/>
    <col min="8" max="16384" width="11.42578125" style="16"/>
  </cols>
  <sheetData>
    <row r="1" spans="1:8" x14ac:dyDescent="0.25">
      <c r="A1" s="16" t="s">
        <v>64</v>
      </c>
    </row>
    <row r="2" spans="1:8" x14ac:dyDescent="0.25">
      <c r="A2" s="16" t="s">
        <v>76</v>
      </c>
      <c r="D2" s="16" t="s">
        <v>326</v>
      </c>
      <c r="E2" s="16" t="s">
        <v>328</v>
      </c>
      <c r="F2" s="57" t="s">
        <v>341</v>
      </c>
      <c r="G2" s="57" t="s">
        <v>340</v>
      </c>
    </row>
    <row r="3" spans="1:8" x14ac:dyDescent="0.25">
      <c r="A3" s="16" t="s">
        <v>77</v>
      </c>
      <c r="D3" s="16" t="s">
        <v>327</v>
      </c>
      <c r="E3" s="16" t="s">
        <v>329</v>
      </c>
      <c r="F3" s="58">
        <v>1</v>
      </c>
      <c r="G3" s="59" t="s">
        <v>333</v>
      </c>
      <c r="H3" s="16" t="str">
        <f>F3&amp;"-"&amp;G3</f>
        <v>1-Subordinadas</v>
      </c>
    </row>
    <row r="4" spans="1:8" x14ac:dyDescent="0.25">
      <c r="A4" s="16" t="s">
        <v>78</v>
      </c>
      <c r="F4" s="58">
        <v>2</v>
      </c>
      <c r="G4" s="59" t="s">
        <v>334</v>
      </c>
      <c r="H4" s="16" t="str">
        <f t="shared" ref="H4:H9" si="0">F4&amp;"-"&amp;G4</f>
        <v>2-Sucursales</v>
      </c>
    </row>
    <row r="5" spans="1:8" x14ac:dyDescent="0.25">
      <c r="A5" s="16" t="s">
        <v>79</v>
      </c>
      <c r="F5" s="58">
        <v>3</v>
      </c>
      <c r="G5" s="59" t="s">
        <v>335</v>
      </c>
      <c r="H5" s="16" t="str">
        <f t="shared" si="0"/>
        <v>3-Agencias</v>
      </c>
    </row>
    <row r="6" spans="1:8" x14ac:dyDescent="0.25">
      <c r="A6" s="16" t="s">
        <v>80</v>
      </c>
      <c r="F6" s="58">
        <v>4</v>
      </c>
      <c r="G6" s="59" t="s">
        <v>336</v>
      </c>
      <c r="H6" s="16" t="str">
        <f t="shared" si="0"/>
        <v>4-Establecimientos Permanentes</v>
      </c>
    </row>
    <row r="7" spans="1:8" x14ac:dyDescent="0.25">
      <c r="A7" s="16" t="s">
        <v>81</v>
      </c>
      <c r="F7" s="58">
        <v>5</v>
      </c>
      <c r="G7" s="59" t="s">
        <v>337</v>
      </c>
      <c r="H7" s="16" t="str">
        <f t="shared" si="0"/>
        <v>5-Otros Tipos de Vinculación</v>
      </c>
    </row>
    <row r="8" spans="1:8" x14ac:dyDescent="0.25">
      <c r="A8" s="16" t="s">
        <v>82</v>
      </c>
      <c r="F8" s="58">
        <v>6</v>
      </c>
      <c r="G8" s="59" t="s">
        <v>338</v>
      </c>
      <c r="H8" s="16" t="str">
        <f t="shared" si="0"/>
        <v>6-Compañías domiciliadas en Zona Franca</v>
      </c>
    </row>
    <row r="9" spans="1:8" ht="30" x14ac:dyDescent="0.25">
      <c r="A9" s="16" t="s">
        <v>83</v>
      </c>
      <c r="F9" s="58">
        <v>7</v>
      </c>
      <c r="G9" s="59" t="s">
        <v>339</v>
      </c>
      <c r="H9" s="16" t="str">
        <f t="shared" si="0"/>
        <v>7-Compañías domiciliadas en Jurisdicciones No Cooperantes o de Baja o Nula Imposición</v>
      </c>
    </row>
    <row r="10" spans="1:8" x14ac:dyDescent="0.25">
      <c r="A10" s="16" t="s">
        <v>84</v>
      </c>
    </row>
    <row r="11" spans="1:8" x14ac:dyDescent="0.25">
      <c r="A11" s="16" t="s">
        <v>85</v>
      </c>
    </row>
    <row r="12" spans="1:8" x14ac:dyDescent="0.25">
      <c r="A12" s="16" t="s">
        <v>86</v>
      </c>
    </row>
    <row r="13" spans="1:8" x14ac:dyDescent="0.25">
      <c r="A13" s="16" t="s">
        <v>87</v>
      </c>
    </row>
    <row r="14" spans="1:8" x14ac:dyDescent="0.25">
      <c r="A14" s="16" t="s">
        <v>88</v>
      </c>
      <c r="F14" s="56">
        <v>1</v>
      </c>
      <c r="G14" s="61" t="s">
        <v>344</v>
      </c>
      <c r="H14" s="16" t="str">
        <f t="shared" ref="H14:H42" si="1">F14&amp;"-"&amp;G14</f>
        <v>1-Ingresos Netos por Venta de Inventarios Producidos</v>
      </c>
    </row>
    <row r="15" spans="1:8" x14ac:dyDescent="0.25">
      <c r="A15" s="16" t="s">
        <v>89</v>
      </c>
      <c r="F15" s="56">
        <v>2</v>
      </c>
      <c r="G15" s="61" t="s">
        <v>345</v>
      </c>
      <c r="H15" s="16" t="str">
        <f t="shared" si="1"/>
        <v>2-Ingresos Netos por Venta de Inventarios No Producidos</v>
      </c>
    </row>
    <row r="16" spans="1:8" x14ac:dyDescent="0.25">
      <c r="A16" s="16" t="s">
        <v>90</v>
      </c>
      <c r="F16" s="56">
        <v>3</v>
      </c>
      <c r="G16" s="61" t="s">
        <v>346</v>
      </c>
      <c r="H16" s="16" t="str">
        <f t="shared" si="1"/>
        <v>3-Ingresos por Servicios Intermedios de la Producción - Maquila</v>
      </c>
    </row>
    <row r="17" spans="1:8" x14ac:dyDescent="0.25">
      <c r="A17" s="16" t="s">
        <v>91</v>
      </c>
      <c r="F17" s="56">
        <v>4</v>
      </c>
      <c r="G17" s="61" t="s">
        <v>347</v>
      </c>
      <c r="H17" s="16" t="str">
        <f t="shared" si="1"/>
        <v>4-Ingresos por Servicios Administrativos</v>
      </c>
    </row>
    <row r="18" spans="1:8" x14ac:dyDescent="0.25">
      <c r="A18" s="16" t="s">
        <v>92</v>
      </c>
      <c r="F18" s="56">
        <v>5</v>
      </c>
      <c r="G18" s="61" t="s">
        <v>348</v>
      </c>
      <c r="H18" s="16" t="str">
        <f t="shared" si="1"/>
        <v>5-Ingresos por Asistencia Técnica</v>
      </c>
    </row>
    <row r="19" spans="1:8" x14ac:dyDescent="0.25">
      <c r="A19" s="16" t="s">
        <v>93</v>
      </c>
      <c r="F19" s="56">
        <v>6</v>
      </c>
      <c r="G19" s="61" t="s">
        <v>349</v>
      </c>
      <c r="H19" s="16" t="str">
        <f t="shared" si="1"/>
        <v>6-Ingresos por Servicios Técnicos</v>
      </c>
    </row>
    <row r="20" spans="1:8" x14ac:dyDescent="0.25">
      <c r="A20" s="16" t="s">
        <v>94</v>
      </c>
      <c r="F20" s="56">
        <v>7</v>
      </c>
      <c r="G20" s="61" t="s">
        <v>350</v>
      </c>
      <c r="H20" s="16" t="str">
        <f t="shared" si="1"/>
        <v>7-Ingresos por Otros Servicios</v>
      </c>
    </row>
    <row r="21" spans="1:8" x14ac:dyDescent="0.25">
      <c r="A21" s="16" t="s">
        <v>95</v>
      </c>
      <c r="F21" s="56">
        <v>8</v>
      </c>
      <c r="G21" s="61" t="s">
        <v>351</v>
      </c>
      <c r="H21" s="16" t="str">
        <f t="shared" si="1"/>
        <v>8-Ingresos por Honorarios</v>
      </c>
    </row>
    <row r="22" spans="1:8" x14ac:dyDescent="0.25">
      <c r="A22" s="16" t="s">
        <v>96</v>
      </c>
      <c r="F22" s="56">
        <v>9</v>
      </c>
      <c r="G22" s="61" t="s">
        <v>352</v>
      </c>
      <c r="H22" s="16" t="str">
        <f t="shared" si="1"/>
        <v>9-Ingresos por Comisiones</v>
      </c>
    </row>
    <row r="23" spans="1:8" x14ac:dyDescent="0.25">
      <c r="A23" s="16" t="s">
        <v>97</v>
      </c>
      <c r="F23" s="56">
        <v>10</v>
      </c>
      <c r="G23" s="61" t="s">
        <v>353</v>
      </c>
      <c r="H23" s="16" t="str">
        <f t="shared" si="1"/>
        <v>10-Ingresos por Publicidad</v>
      </c>
    </row>
    <row r="24" spans="1:8" x14ac:dyDescent="0.25">
      <c r="A24" s="16" t="s">
        <v>98</v>
      </c>
      <c r="F24" s="56">
        <v>11</v>
      </c>
      <c r="G24" s="61" t="s">
        <v>354</v>
      </c>
      <c r="H24" s="16" t="str">
        <f t="shared" si="1"/>
        <v>11-Ingresos por Seguros y Reaseguros</v>
      </c>
    </row>
    <row r="25" spans="1:8" x14ac:dyDescent="0.25">
      <c r="A25" s="16" t="s">
        <v>99</v>
      </c>
      <c r="F25" s="56">
        <v>12</v>
      </c>
      <c r="G25" s="61" t="s">
        <v>355</v>
      </c>
      <c r="H25" s="16" t="str">
        <f t="shared" si="1"/>
        <v>12-Ingresos por Derivados Financieros</v>
      </c>
    </row>
    <row r="26" spans="1:8" x14ac:dyDescent="0.25">
      <c r="A26" s="16" t="s">
        <v>100</v>
      </c>
      <c r="F26" s="56">
        <v>13</v>
      </c>
      <c r="G26" s="61" t="s">
        <v>356</v>
      </c>
      <c r="H26" s="16" t="str">
        <f t="shared" si="1"/>
        <v>13-Ingresos por Intereses Sobre Préstamos</v>
      </c>
    </row>
    <row r="27" spans="1:8" x14ac:dyDescent="0.25">
      <c r="A27" s="16" t="s">
        <v>101</v>
      </c>
      <c r="F27" s="56">
        <v>14</v>
      </c>
      <c r="G27" s="61" t="s">
        <v>357</v>
      </c>
      <c r="H27" s="16" t="str">
        <f t="shared" si="1"/>
        <v>14-Ingresos por Arrendamientos</v>
      </c>
    </row>
    <row r="28" spans="1:8" x14ac:dyDescent="0.25">
      <c r="A28" s="16" t="s">
        <v>102</v>
      </c>
      <c r="F28" s="56">
        <v>15</v>
      </c>
      <c r="G28" s="61" t="s">
        <v>358</v>
      </c>
      <c r="H28" s="16" t="str">
        <f t="shared" si="1"/>
        <v>15-Ingresos por Arrendamientos Financieros</v>
      </c>
    </row>
    <row r="29" spans="1:8" x14ac:dyDescent="0.25">
      <c r="A29" s="16" t="s">
        <v>103</v>
      </c>
      <c r="F29" s="56">
        <v>16</v>
      </c>
      <c r="G29" s="61" t="s">
        <v>359</v>
      </c>
      <c r="H29" s="16" t="str">
        <f t="shared" si="1"/>
        <v>16-Ingresos por Prestación de Otros Servicios Financieros</v>
      </c>
    </row>
    <row r="30" spans="1:8" x14ac:dyDescent="0.25">
      <c r="A30" s="16" t="s">
        <v>104</v>
      </c>
      <c r="F30" s="56">
        <v>17</v>
      </c>
      <c r="G30" s="61" t="s">
        <v>360</v>
      </c>
      <c r="H30" s="16" t="str">
        <f t="shared" si="1"/>
        <v>17-Ingresos por Garantías</v>
      </c>
    </row>
    <row r="31" spans="1:8" x14ac:dyDescent="0.25">
      <c r="A31" s="16" t="s">
        <v>105</v>
      </c>
      <c r="F31" s="56">
        <v>18</v>
      </c>
      <c r="G31" s="61" t="s">
        <v>361</v>
      </c>
      <c r="H31" s="16" t="str">
        <f t="shared" si="1"/>
        <v>18-Ingresos por Enajenación de Acciones (Inventario)</v>
      </c>
    </row>
    <row r="32" spans="1:8" x14ac:dyDescent="0.25">
      <c r="A32" s="16" t="s">
        <v>106</v>
      </c>
      <c r="F32" s="56">
        <v>19</v>
      </c>
      <c r="G32" s="61" t="s">
        <v>362</v>
      </c>
      <c r="H32" s="16" t="str">
        <f t="shared" si="1"/>
        <v>19-Ingresos pro Enajenación de Acciones y Aportes (Activo Fijo)</v>
      </c>
    </row>
    <row r="33" spans="1:8" x14ac:dyDescent="0.25">
      <c r="A33" s="16" t="s">
        <v>107</v>
      </c>
      <c r="F33" s="56">
        <v>20</v>
      </c>
      <c r="G33" s="61" t="s">
        <v>363</v>
      </c>
      <c r="H33" s="16" t="str">
        <f t="shared" si="1"/>
        <v>20-Ingresos por Venta de Cartera</v>
      </c>
    </row>
    <row r="34" spans="1:8" x14ac:dyDescent="0.25">
      <c r="A34" s="16" t="s">
        <v>108</v>
      </c>
      <c r="F34" s="56">
        <v>21</v>
      </c>
      <c r="G34" s="61" t="s">
        <v>364</v>
      </c>
      <c r="H34" s="16" t="str">
        <f t="shared" si="1"/>
        <v>21-Ingresos por Venta de Activos Fijos No Depreciables</v>
      </c>
    </row>
    <row r="35" spans="1:8" ht="29.25" x14ac:dyDescent="0.25">
      <c r="A35" s="16" t="s">
        <v>109</v>
      </c>
      <c r="F35" s="56">
        <v>22</v>
      </c>
      <c r="G35" s="61" t="s">
        <v>365</v>
      </c>
      <c r="H35" s="16" t="str">
        <f t="shared" si="1"/>
        <v>22-Ingresos por Venta de Activos Fijos Depreciables, Amortizables y Agotables</v>
      </c>
    </row>
    <row r="36" spans="1:8" ht="29.25" x14ac:dyDescent="0.25">
      <c r="A36" s="16" t="s">
        <v>110</v>
      </c>
      <c r="F36" s="56">
        <v>23</v>
      </c>
      <c r="G36" s="61" t="s">
        <v>366</v>
      </c>
      <c r="H36" s="16" t="str">
        <f t="shared" si="1"/>
        <v>23-Ingresos por Venta de Intangibles o Derechos tales como Patentes, Know-How, Marcas, entre otros</v>
      </c>
    </row>
    <row r="37" spans="1:8" x14ac:dyDescent="0.25">
      <c r="A37" s="16" t="s">
        <v>111</v>
      </c>
      <c r="F37" s="56">
        <v>24</v>
      </c>
      <c r="G37" s="61" t="s">
        <v>367</v>
      </c>
      <c r="H37" s="16" t="str">
        <f t="shared" si="1"/>
        <v>24-Ingresos por Cesión de Intangibles, Derechos u Obligaciones</v>
      </c>
    </row>
    <row r="38" spans="1:8" x14ac:dyDescent="0.25">
      <c r="A38" s="16" t="s">
        <v>112</v>
      </c>
      <c r="F38" s="56">
        <v>25</v>
      </c>
      <c r="G38" s="61" t="s">
        <v>368</v>
      </c>
      <c r="H38" s="16" t="str">
        <f t="shared" si="1"/>
        <v xml:space="preserve">25-Ingresos por Licenciamientos o Franquicias </v>
      </c>
    </row>
    <row r="39" spans="1:8" x14ac:dyDescent="0.25">
      <c r="A39" s="16" t="s">
        <v>113</v>
      </c>
      <c r="F39" s="56">
        <v>26</v>
      </c>
      <c r="G39" s="61" t="s">
        <v>369</v>
      </c>
      <c r="H39" s="16" t="str">
        <f t="shared" si="1"/>
        <v>26-Ingresos por Regalías</v>
      </c>
    </row>
    <row r="40" spans="1:8" x14ac:dyDescent="0.25">
      <c r="A40" s="16" t="s">
        <v>114</v>
      </c>
      <c r="F40" s="56">
        <v>27</v>
      </c>
      <c r="G40" s="61" t="s">
        <v>370</v>
      </c>
      <c r="H40" s="16" t="str">
        <f t="shared" si="1"/>
        <v>27-Ingresos por Otras Inversiones</v>
      </c>
    </row>
    <row r="41" spans="1:8" x14ac:dyDescent="0.25">
      <c r="A41" s="16" t="s">
        <v>115</v>
      </c>
      <c r="F41" s="56">
        <v>28</v>
      </c>
      <c r="G41" s="61" t="s">
        <v>371</v>
      </c>
      <c r="H41" s="16" t="str">
        <f t="shared" si="1"/>
        <v>28-Ingresos por Otros Activos</v>
      </c>
    </row>
    <row r="42" spans="1:8" x14ac:dyDescent="0.25">
      <c r="A42" s="16" t="s">
        <v>116</v>
      </c>
      <c r="F42" s="56">
        <v>29</v>
      </c>
      <c r="G42" s="61" t="s">
        <v>372</v>
      </c>
      <c r="H42" s="16" t="str">
        <f t="shared" si="1"/>
        <v xml:space="preserve">29-Otros Ingresos </v>
      </c>
    </row>
    <row r="43" spans="1:8" x14ac:dyDescent="0.25">
      <c r="A43" s="16" t="s">
        <v>117</v>
      </c>
    </row>
    <row r="44" spans="1:8" x14ac:dyDescent="0.25">
      <c r="A44" s="16" t="s">
        <v>118</v>
      </c>
    </row>
    <row r="45" spans="1:8" x14ac:dyDescent="0.25">
      <c r="A45" s="16" t="s">
        <v>119</v>
      </c>
      <c r="F45" s="56">
        <v>30</v>
      </c>
      <c r="G45" s="61" t="s">
        <v>374</v>
      </c>
      <c r="H45" s="16" t="str">
        <f t="shared" ref="H45:H73" si="2">F45&amp;"-"&amp;G45</f>
        <v>30-Egresos por Compra Neta de Inventario para Producción</v>
      </c>
    </row>
    <row r="46" spans="1:8" x14ac:dyDescent="0.25">
      <c r="A46" s="16" t="s">
        <v>120</v>
      </c>
      <c r="F46" s="56">
        <v>31</v>
      </c>
      <c r="G46" s="61" t="s">
        <v>375</v>
      </c>
      <c r="H46" s="16" t="str">
        <f t="shared" si="2"/>
        <v>31-Egresos por Compra Neta de Inventario para Distribución</v>
      </c>
    </row>
    <row r="47" spans="1:8" x14ac:dyDescent="0.25">
      <c r="A47" s="16" t="s">
        <v>121</v>
      </c>
      <c r="F47" s="56">
        <v>32</v>
      </c>
      <c r="G47" s="61" t="s">
        <v>376</v>
      </c>
      <c r="H47" s="16" t="str">
        <f t="shared" si="2"/>
        <v>32-Egresos por Servicios Intermedios de la Producción - Maquila</v>
      </c>
    </row>
    <row r="48" spans="1:8" x14ac:dyDescent="0.25">
      <c r="A48" s="16" t="s">
        <v>122</v>
      </c>
      <c r="F48" s="56">
        <v>33</v>
      </c>
      <c r="G48" s="61" t="s">
        <v>377</v>
      </c>
      <c r="H48" s="16" t="str">
        <f t="shared" si="2"/>
        <v>33-Egresos por Servicios Administrativos</v>
      </c>
    </row>
    <row r="49" spans="1:8" x14ac:dyDescent="0.25">
      <c r="A49" s="16" t="s">
        <v>123</v>
      </c>
      <c r="F49" s="56">
        <v>34</v>
      </c>
      <c r="G49" s="61" t="s">
        <v>378</v>
      </c>
      <c r="H49" s="16" t="str">
        <f t="shared" si="2"/>
        <v>34-Egresos por Asistencia Técnica</v>
      </c>
    </row>
    <row r="50" spans="1:8" x14ac:dyDescent="0.25">
      <c r="A50" s="16" t="s">
        <v>124</v>
      </c>
      <c r="F50" s="56">
        <v>35</v>
      </c>
      <c r="G50" s="61" t="s">
        <v>379</v>
      </c>
      <c r="H50" s="16" t="str">
        <f t="shared" si="2"/>
        <v>35-Egresos por Servicios Técnicos</v>
      </c>
    </row>
    <row r="51" spans="1:8" x14ac:dyDescent="0.25">
      <c r="A51" s="16" t="s">
        <v>125</v>
      </c>
      <c r="F51" s="56">
        <v>36</v>
      </c>
      <c r="G51" s="61" t="s">
        <v>380</v>
      </c>
      <c r="H51" s="16" t="str">
        <f t="shared" si="2"/>
        <v>36-Egresos por Otros Servicios</v>
      </c>
    </row>
    <row r="52" spans="1:8" x14ac:dyDescent="0.25">
      <c r="A52" s="16" t="s">
        <v>126</v>
      </c>
      <c r="F52" s="56">
        <v>37</v>
      </c>
      <c r="G52" s="61" t="s">
        <v>381</v>
      </c>
      <c r="H52" s="16" t="str">
        <f t="shared" si="2"/>
        <v>37-Egresos por Honorarios</v>
      </c>
    </row>
    <row r="53" spans="1:8" x14ac:dyDescent="0.25">
      <c r="A53" s="16" t="s">
        <v>127</v>
      </c>
      <c r="F53" s="56">
        <v>38</v>
      </c>
      <c r="G53" s="61" t="s">
        <v>382</v>
      </c>
      <c r="H53" s="16" t="str">
        <f t="shared" si="2"/>
        <v>38-Egresos por Comisiones</v>
      </c>
    </row>
    <row r="54" spans="1:8" x14ac:dyDescent="0.25">
      <c r="A54" s="16" t="s">
        <v>128</v>
      </c>
      <c r="F54" s="56">
        <v>39</v>
      </c>
      <c r="G54" s="61" t="s">
        <v>383</v>
      </c>
      <c r="H54" s="16" t="str">
        <f t="shared" si="2"/>
        <v>39-Egresos por Publicidad</v>
      </c>
    </row>
    <row r="55" spans="1:8" x14ac:dyDescent="0.25">
      <c r="A55" s="16" t="s">
        <v>129</v>
      </c>
      <c r="F55" s="56">
        <v>40</v>
      </c>
      <c r="G55" s="61" t="s">
        <v>384</v>
      </c>
      <c r="H55" s="16" t="str">
        <f t="shared" si="2"/>
        <v>40-Egresos por Seguros y Reaseguros</v>
      </c>
    </row>
    <row r="56" spans="1:8" x14ac:dyDescent="0.25">
      <c r="A56" s="16" t="s">
        <v>130</v>
      </c>
      <c r="F56" s="56">
        <v>41</v>
      </c>
      <c r="G56" s="61" t="s">
        <v>385</v>
      </c>
      <c r="H56" s="16" t="str">
        <f t="shared" si="2"/>
        <v>41-Egresos por Derivados Financieros</v>
      </c>
    </row>
    <row r="57" spans="1:8" x14ac:dyDescent="0.25">
      <c r="A57" s="16" t="s">
        <v>131</v>
      </c>
      <c r="F57" s="56">
        <v>42</v>
      </c>
      <c r="G57" s="61" t="s">
        <v>386</v>
      </c>
      <c r="H57" s="16" t="str">
        <f t="shared" si="2"/>
        <v>42-Egresos por Intereses Sobre Préstamos</v>
      </c>
    </row>
    <row r="58" spans="1:8" x14ac:dyDescent="0.25">
      <c r="A58" s="16" t="s">
        <v>132</v>
      </c>
      <c r="F58" s="56">
        <v>43</v>
      </c>
      <c r="G58" s="61" t="s">
        <v>387</v>
      </c>
      <c r="H58" s="16" t="str">
        <f t="shared" si="2"/>
        <v>43-Egresos por Arrendamientos</v>
      </c>
    </row>
    <row r="59" spans="1:8" x14ac:dyDescent="0.25">
      <c r="A59" s="16" t="s">
        <v>133</v>
      </c>
      <c r="F59" s="56">
        <v>44</v>
      </c>
      <c r="G59" s="61" t="s">
        <v>388</v>
      </c>
      <c r="H59" s="16" t="str">
        <f t="shared" si="2"/>
        <v>44-Egresos por Arrendamientos Financieros</v>
      </c>
    </row>
    <row r="60" spans="1:8" x14ac:dyDescent="0.25">
      <c r="A60" s="16" t="s">
        <v>134</v>
      </c>
      <c r="F60" s="56">
        <v>45</v>
      </c>
      <c r="G60" s="61" t="s">
        <v>389</v>
      </c>
      <c r="H60" s="16" t="str">
        <f t="shared" si="2"/>
        <v>45-Egresos por Prestación de Otros Servicios Financieros</v>
      </c>
    </row>
    <row r="61" spans="1:8" x14ac:dyDescent="0.25">
      <c r="A61" s="16" t="s">
        <v>135</v>
      </c>
      <c r="F61" s="56">
        <v>46</v>
      </c>
      <c r="G61" s="61" t="s">
        <v>390</v>
      </c>
      <c r="H61" s="16" t="str">
        <f t="shared" si="2"/>
        <v>46-Egresos por Garantías</v>
      </c>
    </row>
    <row r="62" spans="1:8" x14ac:dyDescent="0.25">
      <c r="A62" s="16" t="s">
        <v>136</v>
      </c>
      <c r="F62" s="56">
        <v>47</v>
      </c>
      <c r="G62" s="61" t="s">
        <v>391</v>
      </c>
      <c r="H62" s="16" t="str">
        <f t="shared" si="2"/>
        <v>47-Egresos por Enajenación de Acciones (Inventario)</v>
      </c>
    </row>
    <row r="63" spans="1:8" x14ac:dyDescent="0.25">
      <c r="A63" s="16" t="s">
        <v>137</v>
      </c>
      <c r="F63" s="56">
        <v>48</v>
      </c>
      <c r="G63" s="61" t="s">
        <v>392</v>
      </c>
      <c r="H63" s="16" t="str">
        <f t="shared" si="2"/>
        <v>48-Egresos pro Enajenación de Acciones y Aportes (Activo Fijo)</v>
      </c>
    </row>
    <row r="64" spans="1:8" x14ac:dyDescent="0.25">
      <c r="A64" s="16" t="s">
        <v>138</v>
      </c>
      <c r="F64" s="56">
        <v>49</v>
      </c>
      <c r="G64" s="61" t="s">
        <v>393</v>
      </c>
      <c r="H64" s="16" t="str">
        <f t="shared" si="2"/>
        <v>49-Egresos por Venta de Cartera</v>
      </c>
    </row>
    <row r="65" spans="1:8" x14ac:dyDescent="0.25">
      <c r="A65" s="16" t="s">
        <v>139</v>
      </c>
      <c r="F65" s="56">
        <v>50</v>
      </c>
      <c r="G65" s="61" t="s">
        <v>394</v>
      </c>
      <c r="H65" s="16" t="str">
        <f t="shared" si="2"/>
        <v>50-Egresos por Venta de Activos Fijos No Depreciables</v>
      </c>
    </row>
    <row r="66" spans="1:8" ht="29.25" x14ac:dyDescent="0.25">
      <c r="A66" s="16" t="s">
        <v>140</v>
      </c>
      <c r="F66" s="56">
        <v>51</v>
      </c>
      <c r="G66" s="61" t="s">
        <v>395</v>
      </c>
      <c r="H66" s="16" t="str">
        <f t="shared" si="2"/>
        <v>51-Egresos por Venta de Activos Fijos Depreciables, Amortizables y Agotables</v>
      </c>
    </row>
    <row r="67" spans="1:8" ht="29.25" x14ac:dyDescent="0.25">
      <c r="A67" s="16" t="s">
        <v>141</v>
      </c>
      <c r="F67" s="56">
        <v>52</v>
      </c>
      <c r="G67" s="61" t="s">
        <v>396</v>
      </c>
      <c r="H67" s="16" t="str">
        <f t="shared" si="2"/>
        <v>52-Egresos por Venta de Intangibles o Derechos tales como Patentes, Know-How, Marcas, entre otros</v>
      </c>
    </row>
    <row r="68" spans="1:8" x14ac:dyDescent="0.25">
      <c r="A68" s="16" t="s">
        <v>142</v>
      </c>
      <c r="F68" s="56">
        <v>53</v>
      </c>
      <c r="G68" s="61" t="s">
        <v>397</v>
      </c>
      <c r="H68" s="16" t="str">
        <f t="shared" si="2"/>
        <v>53-Egresos por Cesión de Intangibles, Derechos u Obligaciones</v>
      </c>
    </row>
    <row r="69" spans="1:8" x14ac:dyDescent="0.25">
      <c r="A69" s="16" t="s">
        <v>143</v>
      </c>
      <c r="F69" s="56">
        <v>54</v>
      </c>
      <c r="G69" s="61" t="s">
        <v>398</v>
      </c>
      <c r="H69" s="16" t="str">
        <f t="shared" si="2"/>
        <v xml:space="preserve">54-Egresos por Licenciamientos o Franquicias </v>
      </c>
    </row>
    <row r="70" spans="1:8" x14ac:dyDescent="0.25">
      <c r="A70" s="16" t="s">
        <v>144</v>
      </c>
      <c r="F70" s="56">
        <v>55</v>
      </c>
      <c r="G70" s="61" t="s">
        <v>399</v>
      </c>
      <c r="H70" s="16" t="str">
        <f t="shared" si="2"/>
        <v>55-Egresos por Regalías</v>
      </c>
    </row>
    <row r="71" spans="1:8" x14ac:dyDescent="0.25">
      <c r="A71" s="16" t="s">
        <v>145</v>
      </c>
      <c r="F71" s="56">
        <v>56</v>
      </c>
      <c r="G71" s="61" t="s">
        <v>400</v>
      </c>
      <c r="H71" s="16" t="str">
        <f t="shared" si="2"/>
        <v>56-Egresos por Otras Inversiones</v>
      </c>
    </row>
    <row r="72" spans="1:8" x14ac:dyDescent="0.25">
      <c r="A72" s="16" t="s">
        <v>146</v>
      </c>
      <c r="F72" s="56">
        <v>57</v>
      </c>
      <c r="G72" s="61" t="s">
        <v>401</v>
      </c>
      <c r="H72" s="16" t="str">
        <f t="shared" si="2"/>
        <v>57-Egresos por Otros Activos</v>
      </c>
    </row>
    <row r="73" spans="1:8" x14ac:dyDescent="0.25">
      <c r="A73" s="16" t="s">
        <v>147</v>
      </c>
      <c r="F73" s="56">
        <v>58</v>
      </c>
      <c r="G73" s="61" t="s">
        <v>402</v>
      </c>
      <c r="H73" s="16" t="str">
        <f t="shared" si="2"/>
        <v>58-Otros Egresos</v>
      </c>
    </row>
    <row r="74" spans="1:8" x14ac:dyDescent="0.25">
      <c r="A74" s="16" t="s">
        <v>148</v>
      </c>
    </row>
    <row r="75" spans="1:8" x14ac:dyDescent="0.25">
      <c r="A75" s="16" t="s">
        <v>149</v>
      </c>
    </row>
    <row r="76" spans="1:8" x14ac:dyDescent="0.25">
      <c r="A76" s="16" t="s">
        <v>150</v>
      </c>
      <c r="F76" s="56">
        <v>59</v>
      </c>
      <c r="G76" s="61" t="s">
        <v>404</v>
      </c>
      <c r="H76" s="16" t="str">
        <f t="shared" ref="H76:H79" si="3">F76&amp;"-"&amp;G76</f>
        <v>59-Aportes en Especie o en Industria a Sociedades o Entidades Extranjeras</v>
      </c>
    </row>
    <row r="77" spans="1:8" x14ac:dyDescent="0.25">
      <c r="A77" s="16" t="s">
        <v>151</v>
      </c>
      <c r="F77" s="56">
        <v>60</v>
      </c>
      <c r="G77" s="61" t="s">
        <v>405</v>
      </c>
      <c r="H77" s="16" t="str">
        <f t="shared" si="3"/>
        <v>60-Aportes de Intangibles a Sociedades o Entidades Extranjeras</v>
      </c>
    </row>
    <row r="78" spans="1:8" ht="29.25" x14ac:dyDescent="0.25">
      <c r="A78" s="16" t="s">
        <v>152</v>
      </c>
      <c r="F78" s="56">
        <v>62</v>
      </c>
      <c r="G78" s="61" t="s">
        <v>406</v>
      </c>
      <c r="H78" s="16" t="str">
        <f t="shared" si="3"/>
        <v>62-Reintegros o Reembolsos de Gastos con vinculados que no fueron reflejados en el Estado de Resultados</v>
      </c>
    </row>
    <row r="79" spans="1:8" ht="29.25" x14ac:dyDescent="0.25">
      <c r="A79" s="16" t="s">
        <v>153</v>
      </c>
      <c r="F79" s="56">
        <v>63</v>
      </c>
      <c r="G79" s="61" t="s">
        <v>407</v>
      </c>
      <c r="H79" s="16" t="str">
        <f t="shared" si="3"/>
        <v>63-Operaciones Efectuadas a Nombre de Vinculados que no fueron reflejados en el Estado de Resultados</v>
      </c>
    </row>
    <row r="80" spans="1:8" x14ac:dyDescent="0.25">
      <c r="A80" s="16" t="s">
        <v>154</v>
      </c>
    </row>
    <row r="81" spans="1:1" x14ac:dyDescent="0.25">
      <c r="A81" s="16" t="s">
        <v>155</v>
      </c>
    </row>
    <row r="82" spans="1:1" x14ac:dyDescent="0.25">
      <c r="A82" s="16" t="s">
        <v>156</v>
      </c>
    </row>
    <row r="83" spans="1:1" x14ac:dyDescent="0.25">
      <c r="A83" s="16" t="s">
        <v>157</v>
      </c>
    </row>
    <row r="84" spans="1:1" x14ac:dyDescent="0.25">
      <c r="A84" s="16" t="s">
        <v>158</v>
      </c>
    </row>
    <row r="85" spans="1:1" x14ac:dyDescent="0.25">
      <c r="A85" s="16" t="s">
        <v>159</v>
      </c>
    </row>
    <row r="86" spans="1:1" x14ac:dyDescent="0.25">
      <c r="A86" s="16" t="s">
        <v>160</v>
      </c>
    </row>
    <row r="87" spans="1:1" x14ac:dyDescent="0.25">
      <c r="A87" s="16" t="s">
        <v>161</v>
      </c>
    </row>
    <row r="88" spans="1:1" x14ac:dyDescent="0.25">
      <c r="A88" s="16" t="s">
        <v>162</v>
      </c>
    </row>
    <row r="89" spans="1:1" x14ac:dyDescent="0.25">
      <c r="A89" s="16" t="s">
        <v>163</v>
      </c>
    </row>
    <row r="90" spans="1:1" x14ac:dyDescent="0.25">
      <c r="A90" s="16" t="s">
        <v>164</v>
      </c>
    </row>
    <row r="91" spans="1:1" x14ac:dyDescent="0.25">
      <c r="A91" s="16" t="s">
        <v>165</v>
      </c>
    </row>
    <row r="92" spans="1:1" x14ac:dyDescent="0.25">
      <c r="A92" s="16" t="s">
        <v>166</v>
      </c>
    </row>
    <row r="93" spans="1:1" x14ac:dyDescent="0.25">
      <c r="A93" s="16" t="s">
        <v>167</v>
      </c>
    </row>
    <row r="94" spans="1:1" x14ac:dyDescent="0.25">
      <c r="A94" s="16" t="s">
        <v>168</v>
      </c>
    </row>
    <row r="95" spans="1:1" x14ac:dyDescent="0.25">
      <c r="A95" s="16" t="s">
        <v>169</v>
      </c>
    </row>
    <row r="96" spans="1:1" x14ac:dyDescent="0.25">
      <c r="A96" s="16" t="s">
        <v>170</v>
      </c>
    </row>
    <row r="97" spans="1:1" x14ac:dyDescent="0.25">
      <c r="A97" s="16" t="s">
        <v>171</v>
      </c>
    </row>
    <row r="98" spans="1:1" x14ac:dyDescent="0.25">
      <c r="A98" s="16" t="s">
        <v>172</v>
      </c>
    </row>
    <row r="99" spans="1:1" x14ac:dyDescent="0.25">
      <c r="A99" s="16" t="s">
        <v>173</v>
      </c>
    </row>
    <row r="100" spans="1:1" x14ac:dyDescent="0.25">
      <c r="A100" s="16" t="s">
        <v>174</v>
      </c>
    </row>
    <row r="101" spans="1:1" x14ac:dyDescent="0.25">
      <c r="A101" s="16" t="s">
        <v>175</v>
      </c>
    </row>
    <row r="102" spans="1:1" x14ac:dyDescent="0.25">
      <c r="A102" s="16" t="s">
        <v>176</v>
      </c>
    </row>
    <row r="103" spans="1:1" x14ac:dyDescent="0.25">
      <c r="A103" s="16" t="s">
        <v>177</v>
      </c>
    </row>
    <row r="104" spans="1:1" x14ac:dyDescent="0.25">
      <c r="A104" s="16" t="s">
        <v>178</v>
      </c>
    </row>
    <row r="105" spans="1:1" x14ac:dyDescent="0.25">
      <c r="A105" s="16" t="s">
        <v>179</v>
      </c>
    </row>
    <row r="106" spans="1:1" x14ac:dyDescent="0.25">
      <c r="A106" s="16" t="s">
        <v>180</v>
      </c>
    </row>
    <row r="107" spans="1:1" x14ac:dyDescent="0.25">
      <c r="A107" s="16" t="s">
        <v>181</v>
      </c>
    </row>
    <row r="108" spans="1:1" x14ac:dyDescent="0.25">
      <c r="A108" s="16" t="s">
        <v>182</v>
      </c>
    </row>
    <row r="109" spans="1:1" x14ac:dyDescent="0.25">
      <c r="A109" s="16" t="s">
        <v>183</v>
      </c>
    </row>
    <row r="110" spans="1:1" x14ac:dyDescent="0.25">
      <c r="A110" s="16" t="s">
        <v>184</v>
      </c>
    </row>
    <row r="111" spans="1:1" x14ac:dyDescent="0.25">
      <c r="A111" s="16" t="s">
        <v>185</v>
      </c>
    </row>
    <row r="112" spans="1:1" x14ac:dyDescent="0.25">
      <c r="A112" s="16" t="s">
        <v>186</v>
      </c>
    </row>
    <row r="113" spans="1:1" x14ac:dyDescent="0.25">
      <c r="A113" s="16" t="s">
        <v>187</v>
      </c>
    </row>
    <row r="114" spans="1:1" x14ac:dyDescent="0.25">
      <c r="A114" s="16" t="s">
        <v>188</v>
      </c>
    </row>
    <row r="115" spans="1:1" x14ac:dyDescent="0.25">
      <c r="A115" s="16" t="s">
        <v>189</v>
      </c>
    </row>
    <row r="116" spans="1:1" x14ac:dyDescent="0.25">
      <c r="A116" s="16" t="s">
        <v>190</v>
      </c>
    </row>
    <row r="117" spans="1:1" x14ac:dyDescent="0.25">
      <c r="A117" s="16" t="s">
        <v>191</v>
      </c>
    </row>
    <row r="118" spans="1:1" x14ac:dyDescent="0.25">
      <c r="A118" s="16" t="s">
        <v>192</v>
      </c>
    </row>
    <row r="119" spans="1:1" x14ac:dyDescent="0.25">
      <c r="A119" s="16" t="s">
        <v>193</v>
      </c>
    </row>
    <row r="120" spans="1:1" x14ac:dyDescent="0.25">
      <c r="A120" s="16" t="s">
        <v>194</v>
      </c>
    </row>
    <row r="121" spans="1:1" x14ac:dyDescent="0.25">
      <c r="A121" s="16" t="s">
        <v>195</v>
      </c>
    </row>
    <row r="122" spans="1:1" x14ac:dyDescent="0.25">
      <c r="A122" s="16" t="s">
        <v>196</v>
      </c>
    </row>
    <row r="123" spans="1:1" x14ac:dyDescent="0.25">
      <c r="A123" s="16" t="s">
        <v>197</v>
      </c>
    </row>
    <row r="124" spans="1:1" x14ac:dyDescent="0.25">
      <c r="A124" s="16" t="s">
        <v>198</v>
      </c>
    </row>
    <row r="125" spans="1:1" x14ac:dyDescent="0.25">
      <c r="A125" s="16" t="s">
        <v>199</v>
      </c>
    </row>
    <row r="126" spans="1:1" x14ac:dyDescent="0.25">
      <c r="A126" s="16" t="s">
        <v>200</v>
      </c>
    </row>
    <row r="127" spans="1:1" x14ac:dyDescent="0.25">
      <c r="A127" s="16" t="s">
        <v>201</v>
      </c>
    </row>
    <row r="128" spans="1:1" x14ac:dyDescent="0.25">
      <c r="A128" s="16" t="s">
        <v>202</v>
      </c>
    </row>
    <row r="129" spans="1:1" x14ac:dyDescent="0.25">
      <c r="A129" s="16" t="s">
        <v>203</v>
      </c>
    </row>
    <row r="130" spans="1:1" x14ac:dyDescent="0.25">
      <c r="A130" s="16" t="s">
        <v>204</v>
      </c>
    </row>
    <row r="131" spans="1:1" x14ac:dyDescent="0.25">
      <c r="A131" s="16" t="s">
        <v>205</v>
      </c>
    </row>
    <row r="132" spans="1:1" x14ac:dyDescent="0.25">
      <c r="A132" s="16" t="s">
        <v>206</v>
      </c>
    </row>
    <row r="133" spans="1:1" x14ac:dyDescent="0.25">
      <c r="A133" s="16" t="s">
        <v>207</v>
      </c>
    </row>
    <row r="134" spans="1:1" x14ac:dyDescent="0.25">
      <c r="A134" s="16" t="s">
        <v>208</v>
      </c>
    </row>
    <row r="135" spans="1:1" x14ac:dyDescent="0.25">
      <c r="A135" s="16" t="s">
        <v>209</v>
      </c>
    </row>
    <row r="136" spans="1:1" x14ac:dyDescent="0.25">
      <c r="A136" s="16" t="s">
        <v>210</v>
      </c>
    </row>
    <row r="137" spans="1:1" x14ac:dyDescent="0.25">
      <c r="A137" s="16" t="s">
        <v>211</v>
      </c>
    </row>
    <row r="138" spans="1:1" x14ac:dyDescent="0.25">
      <c r="A138" s="16" t="s">
        <v>212</v>
      </c>
    </row>
    <row r="139" spans="1:1" x14ac:dyDescent="0.25">
      <c r="A139" s="16" t="s">
        <v>213</v>
      </c>
    </row>
    <row r="140" spans="1:1" x14ac:dyDescent="0.25">
      <c r="A140" s="16" t="s">
        <v>214</v>
      </c>
    </row>
    <row r="141" spans="1:1" x14ac:dyDescent="0.25">
      <c r="A141" s="16" t="s">
        <v>215</v>
      </c>
    </row>
    <row r="142" spans="1:1" x14ac:dyDescent="0.25">
      <c r="A142" s="16" t="s">
        <v>216</v>
      </c>
    </row>
    <row r="143" spans="1:1" x14ac:dyDescent="0.25">
      <c r="A143" s="16" t="s">
        <v>217</v>
      </c>
    </row>
    <row r="144" spans="1:1" x14ac:dyDescent="0.25">
      <c r="A144" s="16" t="s">
        <v>218</v>
      </c>
    </row>
    <row r="145" spans="1:1" x14ac:dyDescent="0.25">
      <c r="A145" s="16" t="s">
        <v>219</v>
      </c>
    </row>
    <row r="146" spans="1:1" x14ac:dyDescent="0.25">
      <c r="A146" s="16" t="s">
        <v>220</v>
      </c>
    </row>
    <row r="147" spans="1:1" x14ac:dyDescent="0.25">
      <c r="A147" s="16" t="s">
        <v>221</v>
      </c>
    </row>
    <row r="148" spans="1:1" x14ac:dyDescent="0.25">
      <c r="A148" s="16" t="s">
        <v>222</v>
      </c>
    </row>
    <row r="149" spans="1:1" x14ac:dyDescent="0.25">
      <c r="A149" s="16" t="s">
        <v>223</v>
      </c>
    </row>
    <row r="150" spans="1:1" x14ac:dyDescent="0.25">
      <c r="A150" s="16" t="s">
        <v>224</v>
      </c>
    </row>
    <row r="151" spans="1:1" x14ac:dyDescent="0.25">
      <c r="A151" s="16" t="s">
        <v>225</v>
      </c>
    </row>
    <row r="152" spans="1:1" x14ac:dyDescent="0.25">
      <c r="A152" s="16" t="s">
        <v>226</v>
      </c>
    </row>
    <row r="153" spans="1:1" x14ac:dyDescent="0.25">
      <c r="A153" s="16" t="s">
        <v>227</v>
      </c>
    </row>
    <row r="154" spans="1:1" x14ac:dyDescent="0.25">
      <c r="A154" s="16" t="s">
        <v>228</v>
      </c>
    </row>
    <row r="155" spans="1:1" x14ac:dyDescent="0.25">
      <c r="A155" s="16" t="s">
        <v>229</v>
      </c>
    </row>
    <row r="156" spans="1:1" x14ac:dyDescent="0.25">
      <c r="A156" s="16" t="s">
        <v>230</v>
      </c>
    </row>
    <row r="157" spans="1:1" x14ac:dyDescent="0.25">
      <c r="A157" s="16" t="s">
        <v>231</v>
      </c>
    </row>
    <row r="158" spans="1:1" x14ac:dyDescent="0.25">
      <c r="A158" s="16" t="s">
        <v>232</v>
      </c>
    </row>
    <row r="159" spans="1:1" x14ac:dyDescent="0.25">
      <c r="A159" s="16" t="s">
        <v>233</v>
      </c>
    </row>
    <row r="160" spans="1:1" x14ac:dyDescent="0.25">
      <c r="A160" s="16" t="s">
        <v>234</v>
      </c>
    </row>
    <row r="161" spans="1:1" x14ac:dyDescent="0.25">
      <c r="A161" s="16" t="s">
        <v>235</v>
      </c>
    </row>
    <row r="162" spans="1:1" x14ac:dyDescent="0.25">
      <c r="A162" s="16" t="s">
        <v>236</v>
      </c>
    </row>
    <row r="163" spans="1:1" x14ac:dyDescent="0.25">
      <c r="A163" s="16" t="s">
        <v>237</v>
      </c>
    </row>
    <row r="164" spans="1:1" x14ac:dyDescent="0.25">
      <c r="A164" s="16" t="s">
        <v>238</v>
      </c>
    </row>
    <row r="165" spans="1:1" x14ac:dyDescent="0.25">
      <c r="A165" s="16" t="s">
        <v>239</v>
      </c>
    </row>
    <row r="166" spans="1:1" x14ac:dyDescent="0.25">
      <c r="A166" s="16" t="s">
        <v>240</v>
      </c>
    </row>
    <row r="167" spans="1:1" x14ac:dyDescent="0.25">
      <c r="A167" s="16" t="s">
        <v>241</v>
      </c>
    </row>
    <row r="168" spans="1:1" x14ac:dyDescent="0.25">
      <c r="A168" s="16" t="s">
        <v>242</v>
      </c>
    </row>
    <row r="169" spans="1:1" x14ac:dyDescent="0.25">
      <c r="A169" s="16" t="s">
        <v>243</v>
      </c>
    </row>
    <row r="170" spans="1:1" x14ac:dyDescent="0.25">
      <c r="A170" s="16" t="s">
        <v>244</v>
      </c>
    </row>
    <row r="171" spans="1:1" x14ac:dyDescent="0.25">
      <c r="A171" s="16" t="s">
        <v>245</v>
      </c>
    </row>
    <row r="172" spans="1:1" x14ac:dyDescent="0.25">
      <c r="A172" s="16" t="s">
        <v>246</v>
      </c>
    </row>
    <row r="173" spans="1:1" x14ac:dyDescent="0.25">
      <c r="A173" s="16" t="s">
        <v>247</v>
      </c>
    </row>
    <row r="174" spans="1:1" x14ac:dyDescent="0.25">
      <c r="A174" s="16" t="s">
        <v>248</v>
      </c>
    </row>
    <row r="175" spans="1:1" x14ac:dyDescent="0.25">
      <c r="A175" s="16" t="s">
        <v>249</v>
      </c>
    </row>
    <row r="176" spans="1:1" x14ac:dyDescent="0.25">
      <c r="A176" s="16" t="s">
        <v>250</v>
      </c>
    </row>
    <row r="177" spans="1:1" x14ac:dyDescent="0.25">
      <c r="A177" s="16" t="s">
        <v>251</v>
      </c>
    </row>
    <row r="178" spans="1:1" x14ac:dyDescent="0.25">
      <c r="A178" s="16" t="s">
        <v>252</v>
      </c>
    </row>
    <row r="179" spans="1:1" x14ac:dyDescent="0.25">
      <c r="A179" s="16" t="s">
        <v>253</v>
      </c>
    </row>
    <row r="180" spans="1:1" x14ac:dyDescent="0.25">
      <c r="A180" s="16" t="s">
        <v>254</v>
      </c>
    </row>
    <row r="181" spans="1:1" x14ac:dyDescent="0.25">
      <c r="A181" s="16" t="s">
        <v>255</v>
      </c>
    </row>
    <row r="182" spans="1:1" x14ac:dyDescent="0.25">
      <c r="A182" s="16" t="s">
        <v>256</v>
      </c>
    </row>
    <row r="183" spans="1:1" x14ac:dyDescent="0.25">
      <c r="A183" s="16" t="s">
        <v>257</v>
      </c>
    </row>
    <row r="184" spans="1:1" x14ac:dyDescent="0.25">
      <c r="A184" s="16" t="s">
        <v>258</v>
      </c>
    </row>
    <row r="185" spans="1:1" x14ac:dyDescent="0.25">
      <c r="A185" s="16" t="s">
        <v>259</v>
      </c>
    </row>
    <row r="186" spans="1:1" x14ac:dyDescent="0.25">
      <c r="A186" s="16" t="s">
        <v>260</v>
      </c>
    </row>
    <row r="187" spans="1:1" x14ac:dyDescent="0.25">
      <c r="A187" s="16" t="s">
        <v>261</v>
      </c>
    </row>
    <row r="188" spans="1:1" x14ac:dyDescent="0.25">
      <c r="A188" s="16" t="s">
        <v>262</v>
      </c>
    </row>
    <row r="189" spans="1:1" x14ac:dyDescent="0.25">
      <c r="A189" s="16" t="s">
        <v>263</v>
      </c>
    </row>
    <row r="190" spans="1:1" x14ac:dyDescent="0.25">
      <c r="A190" s="16" t="s">
        <v>264</v>
      </c>
    </row>
    <row r="191" spans="1:1" x14ac:dyDescent="0.25">
      <c r="A191" s="16" t="s">
        <v>265</v>
      </c>
    </row>
    <row r="192" spans="1:1" x14ac:dyDescent="0.25">
      <c r="A192" s="16" t="s">
        <v>266</v>
      </c>
    </row>
    <row r="193" spans="1:1" x14ac:dyDescent="0.25">
      <c r="A193" s="16" t="s">
        <v>267</v>
      </c>
    </row>
    <row r="194" spans="1:1" x14ac:dyDescent="0.25">
      <c r="A194" s="16" t="s">
        <v>268</v>
      </c>
    </row>
    <row r="195" spans="1:1" x14ac:dyDescent="0.25">
      <c r="A195" s="16" t="s">
        <v>269</v>
      </c>
    </row>
    <row r="196" spans="1:1" x14ac:dyDescent="0.25">
      <c r="A196" s="16" t="s">
        <v>270</v>
      </c>
    </row>
    <row r="197" spans="1:1" x14ac:dyDescent="0.25">
      <c r="A197" s="16" t="s">
        <v>271</v>
      </c>
    </row>
    <row r="198" spans="1:1" x14ac:dyDescent="0.25">
      <c r="A198" s="16" t="s">
        <v>272</v>
      </c>
    </row>
    <row r="199" spans="1:1" x14ac:dyDescent="0.25">
      <c r="A199" s="16" t="s">
        <v>273</v>
      </c>
    </row>
    <row r="200" spans="1:1" x14ac:dyDescent="0.25">
      <c r="A200" s="16" t="s">
        <v>274</v>
      </c>
    </row>
    <row r="201" spans="1:1" x14ac:dyDescent="0.25">
      <c r="A201" s="16" t="s">
        <v>275</v>
      </c>
    </row>
    <row r="202" spans="1:1" x14ac:dyDescent="0.25">
      <c r="A202" s="16" t="s">
        <v>276</v>
      </c>
    </row>
    <row r="203" spans="1:1" x14ac:dyDescent="0.25">
      <c r="A203" s="16" t="s">
        <v>277</v>
      </c>
    </row>
    <row r="204" spans="1:1" x14ac:dyDescent="0.25">
      <c r="A204" s="16" t="s">
        <v>278</v>
      </c>
    </row>
    <row r="205" spans="1:1" x14ac:dyDescent="0.25">
      <c r="A205" s="16" t="s">
        <v>279</v>
      </c>
    </row>
    <row r="206" spans="1:1" x14ac:dyDescent="0.25">
      <c r="A206" s="16" t="s">
        <v>280</v>
      </c>
    </row>
    <row r="207" spans="1:1" x14ac:dyDescent="0.25">
      <c r="A207" s="16" t="s">
        <v>281</v>
      </c>
    </row>
    <row r="208" spans="1:1" x14ac:dyDescent="0.25">
      <c r="A208" s="16" t="s">
        <v>282</v>
      </c>
    </row>
    <row r="209" spans="1:1" x14ac:dyDescent="0.25">
      <c r="A209" s="16" t="s">
        <v>283</v>
      </c>
    </row>
    <row r="210" spans="1:1" x14ac:dyDescent="0.25">
      <c r="A210" s="16" t="s">
        <v>284</v>
      </c>
    </row>
    <row r="211" spans="1:1" x14ac:dyDescent="0.25">
      <c r="A211" s="16" t="s">
        <v>285</v>
      </c>
    </row>
    <row r="212" spans="1:1" x14ac:dyDescent="0.25">
      <c r="A212" s="16" t="s">
        <v>286</v>
      </c>
    </row>
    <row r="213" spans="1:1" x14ac:dyDescent="0.25">
      <c r="A213" s="16" t="s">
        <v>287</v>
      </c>
    </row>
    <row r="214" spans="1:1" x14ac:dyDescent="0.25">
      <c r="A214" s="16" t="s">
        <v>288</v>
      </c>
    </row>
    <row r="215" spans="1:1" x14ac:dyDescent="0.25">
      <c r="A215" s="16" t="s">
        <v>289</v>
      </c>
    </row>
    <row r="216" spans="1:1" x14ac:dyDescent="0.25">
      <c r="A216" s="16" t="s">
        <v>290</v>
      </c>
    </row>
    <row r="217" spans="1:1" x14ac:dyDescent="0.25">
      <c r="A217" s="16" t="s">
        <v>291</v>
      </c>
    </row>
    <row r="218" spans="1:1" x14ac:dyDescent="0.25">
      <c r="A218" s="16" t="s">
        <v>292</v>
      </c>
    </row>
    <row r="219" spans="1:1" x14ac:dyDescent="0.25">
      <c r="A219" s="16" t="s">
        <v>293</v>
      </c>
    </row>
    <row r="220" spans="1:1" x14ac:dyDescent="0.25">
      <c r="A220" s="16" t="s">
        <v>294</v>
      </c>
    </row>
    <row r="221" spans="1:1" x14ac:dyDescent="0.25">
      <c r="A221" s="16" t="s">
        <v>295</v>
      </c>
    </row>
    <row r="222" spans="1:1" x14ac:dyDescent="0.25">
      <c r="A222" s="16" t="s">
        <v>296</v>
      </c>
    </row>
    <row r="223" spans="1:1" x14ac:dyDescent="0.25">
      <c r="A223" s="16" t="s">
        <v>297</v>
      </c>
    </row>
    <row r="224" spans="1:1" x14ac:dyDescent="0.25">
      <c r="A224" s="16" t="s">
        <v>298</v>
      </c>
    </row>
    <row r="225" spans="1:1" x14ac:dyDescent="0.25">
      <c r="A225" s="16" t="s">
        <v>299</v>
      </c>
    </row>
    <row r="226" spans="1:1" x14ac:dyDescent="0.25">
      <c r="A226" s="16" t="s">
        <v>300</v>
      </c>
    </row>
    <row r="227" spans="1:1" x14ac:dyDescent="0.25">
      <c r="A227" s="16" t="s">
        <v>301</v>
      </c>
    </row>
    <row r="228" spans="1:1" x14ac:dyDescent="0.25">
      <c r="A228" s="16" t="s">
        <v>302</v>
      </c>
    </row>
    <row r="229" spans="1:1" x14ac:dyDescent="0.25">
      <c r="A229" s="16" t="s">
        <v>303</v>
      </c>
    </row>
    <row r="230" spans="1:1" x14ac:dyDescent="0.25">
      <c r="A230" s="16" t="s">
        <v>304</v>
      </c>
    </row>
    <row r="231" spans="1:1" x14ac:dyDescent="0.25">
      <c r="A231" s="16" t="s">
        <v>305</v>
      </c>
    </row>
    <row r="232" spans="1:1" x14ac:dyDescent="0.25">
      <c r="A232" s="16" t="s">
        <v>306</v>
      </c>
    </row>
    <row r="233" spans="1:1" x14ac:dyDescent="0.25">
      <c r="A233" s="16" t="s">
        <v>307</v>
      </c>
    </row>
    <row r="234" spans="1:1" x14ac:dyDescent="0.25">
      <c r="A234" s="16" t="s">
        <v>308</v>
      </c>
    </row>
    <row r="235" spans="1:1" x14ac:dyDescent="0.25">
      <c r="A235" s="16" t="s">
        <v>309</v>
      </c>
    </row>
    <row r="236" spans="1:1" x14ac:dyDescent="0.25">
      <c r="A236" s="16" t="s">
        <v>310</v>
      </c>
    </row>
    <row r="237" spans="1:1" x14ac:dyDescent="0.25">
      <c r="A237" s="16" t="s">
        <v>311</v>
      </c>
    </row>
    <row r="238" spans="1:1" x14ac:dyDescent="0.25">
      <c r="A238" s="16" t="s">
        <v>312</v>
      </c>
    </row>
    <row r="239" spans="1:1" x14ac:dyDescent="0.25">
      <c r="A239" s="16" t="s">
        <v>313</v>
      </c>
    </row>
    <row r="240" spans="1:1" x14ac:dyDescent="0.25">
      <c r="A240" s="16" t="s">
        <v>314</v>
      </c>
    </row>
    <row r="241" spans="1:1" x14ac:dyDescent="0.25">
      <c r="A241" s="16" t="s">
        <v>315</v>
      </c>
    </row>
    <row r="242" spans="1:1" x14ac:dyDescent="0.25">
      <c r="A242" s="16" t="s">
        <v>316</v>
      </c>
    </row>
    <row r="243" spans="1:1" x14ac:dyDescent="0.25">
      <c r="A243" s="16" t="s">
        <v>317</v>
      </c>
    </row>
    <row r="244" spans="1:1" x14ac:dyDescent="0.25">
      <c r="A244" s="16" t="s">
        <v>318</v>
      </c>
    </row>
    <row r="245" spans="1:1" x14ac:dyDescent="0.25">
      <c r="A245" s="16" t="s">
        <v>319</v>
      </c>
    </row>
    <row r="246" spans="1:1" x14ac:dyDescent="0.25">
      <c r="A246" s="16" t="s">
        <v>320</v>
      </c>
    </row>
    <row r="247" spans="1:1" x14ac:dyDescent="0.25">
      <c r="A247" s="16" t="s">
        <v>321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66FCE47-9BF0-4BF3-AD15-3F7B2EBE9748}">
  <dimension ref="B9:AJ42"/>
  <sheetViews>
    <sheetView showGridLines="0" topLeftCell="A9" zoomScale="80" zoomScaleNormal="80" workbookViewId="0">
      <selection activeCell="A15" sqref="A15"/>
    </sheetView>
  </sheetViews>
  <sheetFormatPr baseColWidth="10" defaultRowHeight="14.25" x14ac:dyDescent="0.25"/>
  <cols>
    <col min="1" max="2" width="11.42578125" style="73"/>
    <col min="3" max="3" width="14.140625" style="73" bestFit="1" customWidth="1"/>
    <col min="4" max="4" width="11.42578125" style="73"/>
    <col min="5" max="5" width="18.28515625" style="73" bestFit="1" customWidth="1"/>
    <col min="6" max="6" width="13.5703125" style="73" bestFit="1" customWidth="1"/>
    <col min="7" max="8" width="11.42578125" style="73"/>
    <col min="9" max="9" width="12.42578125" style="73" bestFit="1" customWidth="1"/>
    <col min="10" max="10" width="11.42578125" style="73"/>
    <col min="11" max="11" width="15.28515625" style="73" bestFit="1" customWidth="1"/>
    <col min="12" max="12" width="13.5703125" style="73" bestFit="1" customWidth="1"/>
    <col min="13" max="16" width="11.42578125" style="73"/>
    <col min="17" max="17" width="15.28515625" style="73" bestFit="1" customWidth="1"/>
    <col min="18" max="18" width="13.5703125" style="73" bestFit="1" customWidth="1"/>
    <col min="19" max="22" width="11.42578125" style="73"/>
    <col min="23" max="23" width="15.28515625" style="73" bestFit="1" customWidth="1"/>
    <col min="24" max="24" width="13.5703125" style="73" bestFit="1" customWidth="1"/>
    <col min="25" max="28" width="11.42578125" style="73"/>
    <col min="29" max="29" width="15.28515625" style="73" bestFit="1" customWidth="1"/>
    <col min="30" max="30" width="13.5703125" style="73" bestFit="1" customWidth="1"/>
    <col min="31" max="34" width="11.42578125" style="73"/>
    <col min="35" max="35" width="15.28515625" style="73" bestFit="1" customWidth="1"/>
    <col min="36" max="36" width="12.42578125" style="73" bestFit="1" customWidth="1"/>
    <col min="37" max="16384" width="11.42578125" style="73"/>
  </cols>
  <sheetData>
    <row r="9" spans="2:36" ht="15" x14ac:dyDescent="0.25">
      <c r="B9" s="97" t="s">
        <v>409</v>
      </c>
      <c r="C9" s="97"/>
      <c r="D9" s="97"/>
      <c r="E9" s="97"/>
      <c r="F9" s="97"/>
      <c r="G9" s="97"/>
      <c r="H9" s="97"/>
      <c r="I9" s="97"/>
      <c r="J9" s="97"/>
      <c r="K9" s="97"/>
      <c r="L9" s="97"/>
      <c r="M9" s="97"/>
      <c r="N9" s="97"/>
      <c r="O9" s="97"/>
      <c r="P9" s="97"/>
      <c r="Q9" s="97"/>
      <c r="R9" s="97"/>
      <c r="S9" s="97"/>
      <c r="T9" s="97"/>
      <c r="U9" s="97"/>
      <c r="V9" s="97"/>
      <c r="W9" s="97"/>
      <c r="X9" s="97"/>
    </row>
    <row r="10" spans="2:36" ht="15" x14ac:dyDescent="0.25">
      <c r="B10" s="98" t="s">
        <v>410</v>
      </c>
      <c r="C10" s="99"/>
      <c r="E10" s="74"/>
      <c r="H10" s="74"/>
      <c r="I10" s="74"/>
      <c r="K10" s="74"/>
    </row>
    <row r="11" spans="2:36" ht="15" x14ac:dyDescent="0.25">
      <c r="B11" s="98" t="s">
        <v>411</v>
      </c>
      <c r="C11" s="99"/>
      <c r="E11" s="74"/>
      <c r="H11" s="74"/>
      <c r="I11" s="74"/>
      <c r="K11" s="74"/>
    </row>
    <row r="14" spans="2:36" ht="15" customHeight="1" x14ac:dyDescent="0.25">
      <c r="B14" s="87" t="s">
        <v>412</v>
      </c>
      <c r="C14" s="87"/>
      <c r="D14" s="87"/>
      <c r="E14" s="87"/>
      <c r="F14" s="87"/>
      <c r="H14" s="87" t="s">
        <v>413</v>
      </c>
      <c r="I14" s="87"/>
      <c r="J14" s="87"/>
      <c r="K14" s="87"/>
      <c r="L14" s="87"/>
      <c r="N14" s="87" t="s">
        <v>414</v>
      </c>
      <c r="O14" s="87"/>
      <c r="P14" s="87"/>
      <c r="Q14" s="87"/>
      <c r="R14" s="87"/>
      <c r="S14" s="81"/>
      <c r="T14" s="87" t="s">
        <v>415</v>
      </c>
      <c r="U14" s="87"/>
      <c r="V14" s="87"/>
      <c r="W14" s="87"/>
      <c r="X14" s="87"/>
      <c r="Z14" s="87" t="s">
        <v>430</v>
      </c>
      <c r="AA14" s="87"/>
      <c r="AB14" s="87"/>
      <c r="AC14" s="87"/>
      <c r="AD14" s="87"/>
      <c r="AF14" s="87" t="s">
        <v>431</v>
      </c>
      <c r="AG14" s="87"/>
      <c r="AH14" s="87"/>
      <c r="AI14" s="87"/>
      <c r="AJ14" s="87"/>
    </row>
    <row r="15" spans="2:36" ht="15" customHeight="1" x14ac:dyDescent="0.25">
      <c r="B15" s="89" t="s">
        <v>416</v>
      </c>
      <c r="C15" s="89"/>
      <c r="D15" s="91"/>
      <c r="E15" s="91"/>
      <c r="F15" s="91"/>
      <c r="H15" s="87" t="s">
        <v>416</v>
      </c>
      <c r="I15" s="87"/>
      <c r="J15" s="91"/>
      <c r="K15" s="91"/>
      <c r="L15" s="91"/>
      <c r="N15" s="87" t="s">
        <v>416</v>
      </c>
      <c r="O15" s="87"/>
      <c r="P15" s="91"/>
      <c r="Q15" s="91"/>
      <c r="R15" s="91"/>
      <c r="T15" s="87" t="s">
        <v>416</v>
      </c>
      <c r="U15" s="87"/>
      <c r="V15" s="93"/>
      <c r="W15" s="93"/>
      <c r="X15" s="93"/>
      <c r="Z15" s="87" t="s">
        <v>416</v>
      </c>
      <c r="AA15" s="87"/>
      <c r="AB15" s="93"/>
      <c r="AC15" s="93"/>
      <c r="AD15" s="93"/>
      <c r="AF15" s="87" t="s">
        <v>416</v>
      </c>
      <c r="AG15" s="87"/>
      <c r="AH15" s="93"/>
      <c r="AI15" s="93"/>
      <c r="AJ15" s="93"/>
    </row>
    <row r="16" spans="2:36" ht="15" x14ac:dyDescent="0.25">
      <c r="B16" s="89" t="s">
        <v>417</v>
      </c>
      <c r="C16" s="89"/>
      <c r="D16" s="91"/>
      <c r="E16" s="91"/>
      <c r="F16" s="91"/>
      <c r="H16" s="87" t="s">
        <v>417</v>
      </c>
      <c r="I16" s="87"/>
      <c r="J16" s="91"/>
      <c r="K16" s="91"/>
      <c r="L16" s="91"/>
      <c r="N16" s="87" t="s">
        <v>417</v>
      </c>
      <c r="O16" s="87"/>
      <c r="P16" s="91"/>
      <c r="Q16" s="91"/>
      <c r="R16" s="91"/>
      <c r="T16" s="87" t="s">
        <v>417</v>
      </c>
      <c r="U16" s="87"/>
      <c r="V16" s="93"/>
      <c r="W16" s="93"/>
      <c r="X16" s="93"/>
      <c r="Z16" s="87" t="s">
        <v>417</v>
      </c>
      <c r="AA16" s="87"/>
      <c r="AB16" s="93"/>
      <c r="AC16" s="93"/>
      <c r="AD16" s="93"/>
      <c r="AF16" s="87" t="s">
        <v>417</v>
      </c>
      <c r="AG16" s="87"/>
      <c r="AH16" s="93"/>
      <c r="AI16" s="93"/>
      <c r="AJ16" s="93"/>
    </row>
    <row r="17" spans="2:36" ht="27.75" customHeight="1" x14ac:dyDescent="0.25">
      <c r="B17" s="89" t="s">
        <v>418</v>
      </c>
      <c r="C17" s="89"/>
      <c r="D17" s="96"/>
      <c r="E17" s="91"/>
      <c r="F17" s="91"/>
      <c r="H17" s="87" t="s">
        <v>418</v>
      </c>
      <c r="I17" s="87"/>
      <c r="J17" s="96"/>
      <c r="K17" s="91"/>
      <c r="L17" s="91"/>
      <c r="N17" s="87" t="s">
        <v>418</v>
      </c>
      <c r="O17" s="87"/>
      <c r="P17" s="96"/>
      <c r="Q17" s="91"/>
      <c r="R17" s="91"/>
      <c r="T17" s="87" t="s">
        <v>418</v>
      </c>
      <c r="U17" s="87"/>
      <c r="V17" s="95"/>
      <c r="W17" s="93"/>
      <c r="X17" s="93"/>
      <c r="Z17" s="87" t="s">
        <v>418</v>
      </c>
      <c r="AA17" s="87"/>
      <c r="AB17" s="95"/>
      <c r="AC17" s="93"/>
      <c r="AD17" s="93"/>
      <c r="AF17" s="87" t="s">
        <v>418</v>
      </c>
      <c r="AG17" s="87"/>
      <c r="AH17" s="95"/>
      <c r="AI17" s="93"/>
      <c r="AJ17" s="93"/>
    </row>
    <row r="18" spans="2:36" ht="15" x14ac:dyDescent="0.25">
      <c r="B18" s="89" t="s">
        <v>419</v>
      </c>
      <c r="C18" s="89"/>
      <c r="D18" s="91"/>
      <c r="E18" s="91"/>
      <c r="F18" s="91"/>
      <c r="H18" s="87" t="s">
        <v>419</v>
      </c>
      <c r="I18" s="87"/>
      <c r="J18" s="91"/>
      <c r="K18" s="91"/>
      <c r="L18" s="91"/>
      <c r="N18" s="87" t="s">
        <v>419</v>
      </c>
      <c r="O18" s="87"/>
      <c r="P18" s="91"/>
      <c r="Q18" s="91"/>
      <c r="R18" s="91"/>
      <c r="T18" s="87" t="s">
        <v>419</v>
      </c>
      <c r="U18" s="87"/>
      <c r="V18" s="91"/>
      <c r="W18" s="91"/>
      <c r="X18" s="91"/>
      <c r="Z18" s="87" t="s">
        <v>419</v>
      </c>
      <c r="AA18" s="87"/>
      <c r="AB18" s="91"/>
      <c r="AC18" s="91"/>
      <c r="AD18" s="91"/>
      <c r="AF18" s="87" t="s">
        <v>419</v>
      </c>
      <c r="AG18" s="87"/>
      <c r="AH18" s="91"/>
      <c r="AI18" s="91"/>
      <c r="AJ18" s="91"/>
    </row>
    <row r="19" spans="2:36" ht="15" customHeight="1" x14ac:dyDescent="0.25">
      <c r="B19" s="89" t="s">
        <v>420</v>
      </c>
      <c r="C19" s="89"/>
      <c r="D19" s="94"/>
      <c r="E19" s="91"/>
      <c r="F19" s="91"/>
      <c r="H19" s="87" t="s">
        <v>420</v>
      </c>
      <c r="I19" s="87"/>
      <c r="J19" s="94"/>
      <c r="K19" s="91"/>
      <c r="L19" s="91"/>
      <c r="N19" s="87" t="s">
        <v>420</v>
      </c>
      <c r="O19" s="87"/>
      <c r="P19" s="94"/>
      <c r="Q19" s="91"/>
      <c r="R19" s="91"/>
      <c r="T19" s="87" t="s">
        <v>420</v>
      </c>
      <c r="U19" s="87"/>
      <c r="V19" s="92"/>
      <c r="W19" s="93"/>
      <c r="X19" s="93"/>
      <c r="Z19" s="87" t="s">
        <v>420</v>
      </c>
      <c r="AA19" s="87"/>
      <c r="AB19" s="92"/>
      <c r="AC19" s="93"/>
      <c r="AD19" s="93"/>
      <c r="AF19" s="87" t="s">
        <v>420</v>
      </c>
      <c r="AG19" s="87"/>
      <c r="AH19" s="92"/>
      <c r="AI19" s="93"/>
      <c r="AJ19" s="93"/>
    </row>
    <row r="20" spans="2:36" ht="15" customHeight="1" x14ac:dyDescent="0.25">
      <c r="B20" s="89" t="s">
        <v>421</v>
      </c>
      <c r="C20" s="89"/>
      <c r="D20" s="91"/>
      <c r="E20" s="91"/>
      <c r="F20" s="91"/>
      <c r="H20" s="87" t="s">
        <v>421</v>
      </c>
      <c r="I20" s="87"/>
      <c r="J20" s="91"/>
      <c r="K20" s="91"/>
      <c r="L20" s="91"/>
      <c r="N20" s="87" t="s">
        <v>421</v>
      </c>
      <c r="O20" s="87"/>
      <c r="P20" s="91"/>
      <c r="Q20" s="91"/>
      <c r="R20" s="91"/>
      <c r="T20" s="87" t="s">
        <v>421</v>
      </c>
      <c r="U20" s="87"/>
      <c r="V20" s="91"/>
      <c r="W20" s="91"/>
      <c r="X20" s="91"/>
      <c r="Z20" s="87" t="s">
        <v>421</v>
      </c>
      <c r="AA20" s="87"/>
      <c r="AB20" s="91"/>
      <c r="AC20" s="91"/>
      <c r="AD20" s="91"/>
      <c r="AF20" s="87" t="s">
        <v>421</v>
      </c>
      <c r="AG20" s="87"/>
      <c r="AH20" s="91"/>
      <c r="AI20" s="91"/>
      <c r="AJ20" s="91"/>
    </row>
    <row r="21" spans="2:36" ht="27" customHeight="1" x14ac:dyDescent="0.25">
      <c r="B21" s="89" t="s">
        <v>422</v>
      </c>
      <c r="C21" s="89"/>
      <c r="D21" s="90"/>
      <c r="E21" s="91"/>
      <c r="F21" s="91"/>
      <c r="H21" s="87" t="s">
        <v>422</v>
      </c>
      <c r="I21" s="87"/>
      <c r="J21" s="90"/>
      <c r="K21" s="91"/>
      <c r="L21" s="91"/>
      <c r="N21" s="87" t="s">
        <v>422</v>
      </c>
      <c r="O21" s="87"/>
      <c r="P21" s="90"/>
      <c r="Q21" s="91"/>
      <c r="R21" s="91"/>
      <c r="T21" s="87" t="s">
        <v>422</v>
      </c>
      <c r="U21" s="87"/>
      <c r="V21" s="90"/>
      <c r="W21" s="91"/>
      <c r="X21" s="91"/>
      <c r="Z21" s="87" t="s">
        <v>422</v>
      </c>
      <c r="AA21" s="87"/>
      <c r="AB21" s="90"/>
      <c r="AC21" s="91"/>
      <c r="AD21" s="91"/>
      <c r="AF21" s="87" t="s">
        <v>422</v>
      </c>
      <c r="AG21" s="87"/>
      <c r="AH21" s="90"/>
      <c r="AI21" s="91"/>
      <c r="AJ21" s="91"/>
    </row>
    <row r="22" spans="2:36" ht="15" customHeight="1" x14ac:dyDescent="0.25">
      <c r="B22" s="89" t="s">
        <v>423</v>
      </c>
      <c r="C22" s="89"/>
      <c r="D22" s="88"/>
      <c r="E22" s="88"/>
      <c r="F22" s="88"/>
      <c r="H22" s="87" t="s">
        <v>423</v>
      </c>
      <c r="I22" s="87"/>
      <c r="J22" s="88"/>
      <c r="K22" s="88"/>
      <c r="L22" s="88"/>
      <c r="N22" s="87" t="s">
        <v>423</v>
      </c>
      <c r="O22" s="87"/>
      <c r="P22" s="88"/>
      <c r="Q22" s="88"/>
      <c r="R22" s="88"/>
      <c r="T22" s="87" t="s">
        <v>423</v>
      </c>
      <c r="U22" s="87"/>
      <c r="V22" s="88"/>
      <c r="W22" s="88"/>
      <c r="X22" s="88"/>
      <c r="Z22" s="87" t="s">
        <v>423</v>
      </c>
      <c r="AA22" s="87"/>
      <c r="AB22" s="88"/>
      <c r="AC22" s="88"/>
      <c r="AD22" s="88"/>
      <c r="AF22" s="87" t="s">
        <v>423</v>
      </c>
      <c r="AG22" s="87"/>
      <c r="AH22" s="88"/>
      <c r="AI22" s="88"/>
      <c r="AJ22" s="88"/>
    </row>
    <row r="23" spans="2:36" ht="43.5" customHeight="1" x14ac:dyDescent="0.25">
      <c r="B23" s="89" t="s">
        <v>424</v>
      </c>
      <c r="C23" s="89"/>
      <c r="D23" s="88"/>
      <c r="E23" s="88"/>
      <c r="F23" s="88"/>
      <c r="H23" s="87" t="s">
        <v>424</v>
      </c>
      <c r="I23" s="87"/>
      <c r="J23" s="88"/>
      <c r="K23" s="88"/>
      <c r="L23" s="88"/>
      <c r="N23" s="87" t="s">
        <v>424</v>
      </c>
      <c r="O23" s="87"/>
      <c r="P23" s="88"/>
      <c r="Q23" s="88"/>
      <c r="R23" s="88"/>
      <c r="T23" s="87" t="s">
        <v>424</v>
      </c>
      <c r="U23" s="87"/>
      <c r="V23" s="88"/>
      <c r="W23" s="88"/>
      <c r="X23" s="88"/>
      <c r="Z23" s="87" t="s">
        <v>424</v>
      </c>
      <c r="AA23" s="87"/>
      <c r="AB23" s="88"/>
      <c r="AC23" s="88"/>
      <c r="AD23" s="88"/>
      <c r="AF23" s="87" t="s">
        <v>424</v>
      </c>
      <c r="AG23" s="87"/>
      <c r="AH23" s="88"/>
      <c r="AI23" s="88"/>
      <c r="AJ23" s="88"/>
    </row>
    <row r="26" spans="2:36" ht="75" x14ac:dyDescent="0.25">
      <c r="B26" s="80" t="s">
        <v>425</v>
      </c>
      <c r="C26" s="80" t="s">
        <v>426</v>
      </c>
      <c r="D26" s="80" t="s">
        <v>427</v>
      </c>
      <c r="E26" s="80" t="s">
        <v>428</v>
      </c>
      <c r="F26" s="80" t="s">
        <v>429</v>
      </c>
      <c r="H26" s="80" t="s">
        <v>425</v>
      </c>
      <c r="I26" s="80" t="s">
        <v>426</v>
      </c>
      <c r="J26" s="80" t="s">
        <v>427</v>
      </c>
      <c r="K26" s="80" t="s">
        <v>428</v>
      </c>
      <c r="L26" s="80" t="s">
        <v>429</v>
      </c>
      <c r="N26" s="80" t="s">
        <v>425</v>
      </c>
      <c r="O26" s="80" t="s">
        <v>426</v>
      </c>
      <c r="P26" s="80" t="s">
        <v>427</v>
      </c>
      <c r="Q26" s="80" t="s">
        <v>428</v>
      </c>
      <c r="R26" s="80" t="s">
        <v>429</v>
      </c>
      <c r="T26" s="80" t="s">
        <v>425</v>
      </c>
      <c r="U26" s="80" t="s">
        <v>426</v>
      </c>
      <c r="V26" s="80" t="s">
        <v>427</v>
      </c>
      <c r="W26" s="80" t="s">
        <v>428</v>
      </c>
      <c r="X26" s="80" t="s">
        <v>429</v>
      </c>
      <c r="Z26" s="80" t="s">
        <v>425</v>
      </c>
      <c r="AA26" s="80" t="s">
        <v>426</v>
      </c>
      <c r="AB26" s="80" t="s">
        <v>427</v>
      </c>
      <c r="AC26" s="80" t="s">
        <v>428</v>
      </c>
      <c r="AD26" s="80" t="s">
        <v>429</v>
      </c>
      <c r="AF26" s="80" t="s">
        <v>425</v>
      </c>
      <c r="AG26" s="80" t="s">
        <v>426</v>
      </c>
      <c r="AH26" s="80" t="s">
        <v>427</v>
      </c>
      <c r="AI26" s="80" t="s">
        <v>428</v>
      </c>
      <c r="AJ26" s="80" t="s">
        <v>429</v>
      </c>
    </row>
    <row r="27" spans="2:36" x14ac:dyDescent="0.2">
      <c r="B27" s="75">
        <v>43831</v>
      </c>
      <c r="C27" s="76"/>
      <c r="D27" s="76"/>
      <c r="E27" s="76">
        <f>+C27*A27</f>
        <v>0</v>
      </c>
      <c r="F27" s="76">
        <f>+A27*D27</f>
        <v>0</v>
      </c>
      <c r="H27" s="75">
        <v>43831</v>
      </c>
      <c r="I27" s="76"/>
      <c r="J27" s="76"/>
      <c r="K27" s="76">
        <f>+I27*A27</f>
        <v>0</v>
      </c>
      <c r="L27" s="76">
        <f>+A27*J27</f>
        <v>0</v>
      </c>
      <c r="N27" s="75">
        <v>43831</v>
      </c>
      <c r="O27" s="76"/>
      <c r="P27" s="77"/>
      <c r="Q27" s="76"/>
      <c r="R27" s="76"/>
      <c r="T27" s="75">
        <v>43831</v>
      </c>
      <c r="U27" s="76"/>
      <c r="V27" s="76"/>
      <c r="W27" s="76">
        <f>+U27*A27</f>
        <v>0</v>
      </c>
      <c r="X27" s="76">
        <f>+V27*A27</f>
        <v>0</v>
      </c>
      <c r="Z27" s="75">
        <v>43831</v>
      </c>
      <c r="AA27" s="76"/>
      <c r="AB27" s="76"/>
      <c r="AC27" s="76">
        <f>+AA27*A27</f>
        <v>0</v>
      </c>
      <c r="AD27" s="76">
        <f>+AB27*A27</f>
        <v>0</v>
      </c>
      <c r="AF27" s="75">
        <v>43831</v>
      </c>
      <c r="AG27" s="56"/>
      <c r="AH27" s="56"/>
      <c r="AI27" s="56"/>
      <c r="AJ27" s="56"/>
    </row>
    <row r="28" spans="2:36" x14ac:dyDescent="0.25">
      <c r="B28" s="75">
        <v>43862</v>
      </c>
      <c r="C28" s="76"/>
      <c r="D28" s="76"/>
      <c r="E28" s="76">
        <f>+C28*A28</f>
        <v>0</v>
      </c>
      <c r="F28" s="76">
        <f t="shared" ref="F28:F38" si="0">+A28*D28</f>
        <v>0</v>
      </c>
      <c r="H28" s="75">
        <v>43862</v>
      </c>
      <c r="I28" s="76"/>
      <c r="J28" s="76"/>
      <c r="K28" s="76">
        <f t="shared" ref="K28:K38" si="1">+I28*A28</f>
        <v>0</v>
      </c>
      <c r="L28" s="76">
        <f t="shared" ref="L28:L38" si="2">+A28*J28</f>
        <v>0</v>
      </c>
      <c r="N28" s="75">
        <v>43862</v>
      </c>
      <c r="O28" s="76"/>
      <c r="P28" s="76"/>
      <c r="Q28" s="76">
        <f>+O28*A28</f>
        <v>0</v>
      </c>
      <c r="R28" s="76">
        <f>+P28*A28</f>
        <v>0</v>
      </c>
      <c r="T28" s="75">
        <v>43862</v>
      </c>
      <c r="U28" s="76"/>
      <c r="V28" s="76"/>
      <c r="W28" s="76">
        <f t="shared" ref="W28:W37" si="3">+U28*A28</f>
        <v>0</v>
      </c>
      <c r="X28" s="76">
        <f t="shared" ref="X28:X38" si="4">+V28*A28</f>
        <v>0</v>
      </c>
      <c r="Z28" s="75">
        <v>43862</v>
      </c>
      <c r="AA28" s="76"/>
      <c r="AB28" s="76"/>
      <c r="AC28" s="76">
        <f t="shared" ref="AC28:AC32" si="5">+AA28*A28</f>
        <v>0</v>
      </c>
      <c r="AD28" s="76">
        <f t="shared" ref="AD28:AD32" si="6">+AB28*A28</f>
        <v>0</v>
      </c>
      <c r="AF28" s="75">
        <v>43862</v>
      </c>
      <c r="AG28" s="56"/>
      <c r="AH28" s="56"/>
      <c r="AI28" s="56"/>
      <c r="AJ28" s="56"/>
    </row>
    <row r="29" spans="2:36" x14ac:dyDescent="0.25">
      <c r="B29" s="75">
        <v>43891</v>
      </c>
      <c r="C29" s="76"/>
      <c r="D29" s="76"/>
      <c r="E29" s="76">
        <f t="shared" ref="E29:E38" si="7">+C29*A29</f>
        <v>0</v>
      </c>
      <c r="F29" s="76">
        <f t="shared" si="0"/>
        <v>0</v>
      </c>
      <c r="H29" s="75">
        <v>43891</v>
      </c>
      <c r="I29" s="76"/>
      <c r="J29" s="76"/>
      <c r="K29" s="76">
        <f t="shared" si="1"/>
        <v>0</v>
      </c>
      <c r="L29" s="76">
        <f t="shared" si="2"/>
        <v>0</v>
      </c>
      <c r="N29" s="75">
        <v>43891</v>
      </c>
      <c r="O29" s="76"/>
      <c r="P29" s="76"/>
      <c r="Q29" s="76">
        <f t="shared" ref="Q29:Q38" si="8">+O29*A29</f>
        <v>0</v>
      </c>
      <c r="R29" s="76">
        <f t="shared" ref="R29:R38" si="9">+P29*A29</f>
        <v>0</v>
      </c>
      <c r="T29" s="75">
        <v>43891</v>
      </c>
      <c r="U29" s="76"/>
      <c r="V29" s="76"/>
      <c r="W29" s="76">
        <f t="shared" si="3"/>
        <v>0</v>
      </c>
      <c r="X29" s="76">
        <f t="shared" si="4"/>
        <v>0</v>
      </c>
      <c r="Z29" s="75">
        <v>43891</v>
      </c>
      <c r="AA29" s="76"/>
      <c r="AB29" s="76"/>
      <c r="AC29" s="76">
        <f t="shared" si="5"/>
        <v>0</v>
      </c>
      <c r="AD29" s="76">
        <f t="shared" si="6"/>
        <v>0</v>
      </c>
      <c r="AF29" s="75">
        <v>43891</v>
      </c>
      <c r="AG29" s="56"/>
      <c r="AH29" s="56"/>
      <c r="AI29" s="56"/>
      <c r="AJ29" s="56"/>
    </row>
    <row r="30" spans="2:36" x14ac:dyDescent="0.25">
      <c r="B30" s="75">
        <v>43922</v>
      </c>
      <c r="C30" s="76"/>
      <c r="D30" s="76"/>
      <c r="E30" s="76">
        <f t="shared" si="7"/>
        <v>0</v>
      </c>
      <c r="F30" s="76">
        <f t="shared" si="0"/>
        <v>0</v>
      </c>
      <c r="H30" s="75">
        <v>43922</v>
      </c>
      <c r="I30" s="76"/>
      <c r="J30" s="76"/>
      <c r="K30" s="76">
        <f t="shared" si="1"/>
        <v>0</v>
      </c>
      <c r="L30" s="76">
        <f t="shared" si="2"/>
        <v>0</v>
      </c>
      <c r="N30" s="75">
        <v>43922</v>
      </c>
      <c r="O30" s="76"/>
      <c r="P30" s="76"/>
      <c r="Q30" s="76">
        <f t="shared" si="8"/>
        <v>0</v>
      </c>
      <c r="R30" s="76">
        <f t="shared" si="9"/>
        <v>0</v>
      </c>
      <c r="T30" s="75">
        <v>43922</v>
      </c>
      <c r="U30" s="76"/>
      <c r="V30" s="76"/>
      <c r="W30" s="76">
        <f t="shared" si="3"/>
        <v>0</v>
      </c>
      <c r="X30" s="76">
        <f t="shared" si="4"/>
        <v>0</v>
      </c>
      <c r="Z30" s="75">
        <v>43922</v>
      </c>
      <c r="AA30" s="76"/>
      <c r="AB30" s="76"/>
      <c r="AC30" s="76">
        <f t="shared" si="5"/>
        <v>0</v>
      </c>
      <c r="AD30" s="76">
        <f t="shared" si="6"/>
        <v>0</v>
      </c>
      <c r="AF30" s="75">
        <v>43922</v>
      </c>
      <c r="AG30" s="56"/>
      <c r="AH30" s="56"/>
      <c r="AI30" s="56"/>
      <c r="AJ30" s="56"/>
    </row>
    <row r="31" spans="2:36" x14ac:dyDescent="0.25">
      <c r="B31" s="75">
        <v>43952</v>
      </c>
      <c r="C31" s="76"/>
      <c r="D31" s="76"/>
      <c r="E31" s="76">
        <f t="shared" si="7"/>
        <v>0</v>
      </c>
      <c r="F31" s="76">
        <f t="shared" si="0"/>
        <v>0</v>
      </c>
      <c r="H31" s="75">
        <v>43952</v>
      </c>
      <c r="I31" s="76"/>
      <c r="J31" s="76"/>
      <c r="K31" s="76">
        <f t="shared" si="1"/>
        <v>0</v>
      </c>
      <c r="L31" s="76">
        <f t="shared" si="2"/>
        <v>0</v>
      </c>
      <c r="N31" s="75">
        <v>43952</v>
      </c>
      <c r="O31" s="76"/>
      <c r="P31" s="76"/>
      <c r="Q31" s="76">
        <f t="shared" si="8"/>
        <v>0</v>
      </c>
      <c r="R31" s="76">
        <f t="shared" si="9"/>
        <v>0</v>
      </c>
      <c r="T31" s="75">
        <v>43952</v>
      </c>
      <c r="U31" s="76"/>
      <c r="V31" s="76"/>
      <c r="W31" s="76">
        <f t="shared" si="3"/>
        <v>0</v>
      </c>
      <c r="X31" s="76">
        <f t="shared" si="4"/>
        <v>0</v>
      </c>
      <c r="Z31" s="75">
        <v>43952</v>
      </c>
      <c r="AA31" s="76"/>
      <c r="AB31" s="76"/>
      <c r="AC31" s="76">
        <f t="shared" si="5"/>
        <v>0</v>
      </c>
      <c r="AD31" s="76">
        <f t="shared" si="6"/>
        <v>0</v>
      </c>
      <c r="AF31" s="75">
        <v>43952</v>
      </c>
      <c r="AG31" s="56"/>
      <c r="AH31" s="56"/>
      <c r="AI31" s="56"/>
      <c r="AJ31" s="56"/>
    </row>
    <row r="32" spans="2:36" x14ac:dyDescent="0.25">
      <c r="B32" s="75">
        <v>43983</v>
      </c>
      <c r="C32" s="76"/>
      <c r="D32" s="76"/>
      <c r="E32" s="76">
        <f t="shared" si="7"/>
        <v>0</v>
      </c>
      <c r="F32" s="76">
        <f t="shared" si="0"/>
        <v>0</v>
      </c>
      <c r="H32" s="75">
        <v>43983</v>
      </c>
      <c r="I32" s="76"/>
      <c r="J32" s="76"/>
      <c r="K32" s="76">
        <f t="shared" si="1"/>
        <v>0</v>
      </c>
      <c r="L32" s="76">
        <f t="shared" si="2"/>
        <v>0</v>
      </c>
      <c r="N32" s="75">
        <v>43983</v>
      </c>
      <c r="O32" s="76"/>
      <c r="P32" s="76"/>
      <c r="Q32" s="76">
        <f t="shared" si="8"/>
        <v>0</v>
      </c>
      <c r="R32" s="76">
        <f t="shared" si="9"/>
        <v>0</v>
      </c>
      <c r="T32" s="75">
        <v>43983</v>
      </c>
      <c r="U32" s="76"/>
      <c r="V32" s="76"/>
      <c r="W32" s="76">
        <f t="shared" si="3"/>
        <v>0</v>
      </c>
      <c r="X32" s="76">
        <f t="shared" si="4"/>
        <v>0</v>
      </c>
      <c r="Z32" s="75">
        <v>43983</v>
      </c>
      <c r="AA32" s="76"/>
      <c r="AB32" s="76"/>
      <c r="AC32" s="76">
        <f t="shared" si="5"/>
        <v>0</v>
      </c>
      <c r="AD32" s="76">
        <f t="shared" si="6"/>
        <v>0</v>
      </c>
      <c r="AF32" s="75">
        <v>43983</v>
      </c>
      <c r="AG32" s="56"/>
      <c r="AH32" s="56"/>
      <c r="AI32" s="56"/>
      <c r="AJ32" s="56"/>
    </row>
    <row r="33" spans="2:36" x14ac:dyDescent="0.25">
      <c r="B33" s="75">
        <v>44013</v>
      </c>
      <c r="C33" s="76"/>
      <c r="D33" s="76"/>
      <c r="E33" s="76">
        <f t="shared" si="7"/>
        <v>0</v>
      </c>
      <c r="F33" s="76">
        <f t="shared" si="0"/>
        <v>0</v>
      </c>
      <c r="H33" s="75">
        <v>44013</v>
      </c>
      <c r="I33" s="76"/>
      <c r="J33" s="76"/>
      <c r="K33" s="76">
        <f t="shared" si="1"/>
        <v>0</v>
      </c>
      <c r="L33" s="76">
        <f t="shared" si="2"/>
        <v>0</v>
      </c>
      <c r="N33" s="75">
        <v>44013</v>
      </c>
      <c r="O33" s="76"/>
      <c r="P33" s="76"/>
      <c r="Q33" s="76">
        <f t="shared" si="8"/>
        <v>0</v>
      </c>
      <c r="R33" s="76">
        <f t="shared" si="9"/>
        <v>0</v>
      </c>
      <c r="T33" s="75">
        <v>44013</v>
      </c>
      <c r="U33" s="76"/>
      <c r="V33" s="76"/>
      <c r="W33" s="76">
        <f t="shared" si="3"/>
        <v>0</v>
      </c>
      <c r="X33" s="76">
        <f t="shared" si="4"/>
        <v>0</v>
      </c>
      <c r="Z33" s="75">
        <v>44013</v>
      </c>
      <c r="AA33" s="76"/>
      <c r="AB33" s="76"/>
      <c r="AC33" s="76"/>
      <c r="AD33" s="76"/>
      <c r="AF33" s="75">
        <v>44013</v>
      </c>
      <c r="AG33" s="56"/>
      <c r="AH33" s="56"/>
      <c r="AI33" s="56"/>
      <c r="AJ33" s="56"/>
    </row>
    <row r="34" spans="2:36" x14ac:dyDescent="0.25">
      <c r="B34" s="75">
        <v>44044</v>
      </c>
      <c r="C34" s="76"/>
      <c r="D34" s="76"/>
      <c r="E34" s="76">
        <f t="shared" si="7"/>
        <v>0</v>
      </c>
      <c r="F34" s="76">
        <f t="shared" si="0"/>
        <v>0</v>
      </c>
      <c r="H34" s="75">
        <v>44044</v>
      </c>
      <c r="I34" s="76"/>
      <c r="J34" s="76"/>
      <c r="K34" s="76">
        <f t="shared" si="1"/>
        <v>0</v>
      </c>
      <c r="L34" s="76">
        <f t="shared" si="2"/>
        <v>0</v>
      </c>
      <c r="N34" s="75">
        <v>44044</v>
      </c>
      <c r="O34" s="76"/>
      <c r="P34" s="76"/>
      <c r="Q34" s="76">
        <f t="shared" si="8"/>
        <v>0</v>
      </c>
      <c r="R34" s="76">
        <f t="shared" si="9"/>
        <v>0</v>
      </c>
      <c r="T34" s="75">
        <v>44044</v>
      </c>
      <c r="U34" s="76"/>
      <c r="V34" s="76"/>
      <c r="W34" s="76">
        <f t="shared" si="3"/>
        <v>0</v>
      </c>
      <c r="X34" s="76">
        <f t="shared" si="4"/>
        <v>0</v>
      </c>
      <c r="Z34" s="75">
        <v>44044</v>
      </c>
      <c r="AA34" s="76"/>
      <c r="AB34" s="76"/>
      <c r="AC34" s="76"/>
      <c r="AD34" s="76"/>
      <c r="AF34" s="75">
        <v>44044</v>
      </c>
      <c r="AG34" s="56"/>
      <c r="AH34" s="56"/>
      <c r="AI34" s="56"/>
      <c r="AJ34" s="56"/>
    </row>
    <row r="35" spans="2:36" x14ac:dyDescent="0.25">
      <c r="B35" s="75">
        <v>44075</v>
      </c>
      <c r="C35" s="76"/>
      <c r="D35" s="76"/>
      <c r="E35" s="76">
        <f t="shared" si="7"/>
        <v>0</v>
      </c>
      <c r="F35" s="76">
        <f t="shared" si="0"/>
        <v>0</v>
      </c>
      <c r="H35" s="75">
        <v>44075</v>
      </c>
      <c r="I35" s="76"/>
      <c r="J35" s="76"/>
      <c r="K35" s="76">
        <f t="shared" si="1"/>
        <v>0</v>
      </c>
      <c r="L35" s="76">
        <f t="shared" si="2"/>
        <v>0</v>
      </c>
      <c r="N35" s="75">
        <v>44075</v>
      </c>
      <c r="O35" s="76"/>
      <c r="P35" s="76"/>
      <c r="Q35" s="76">
        <f t="shared" si="8"/>
        <v>0</v>
      </c>
      <c r="R35" s="76">
        <f t="shared" si="9"/>
        <v>0</v>
      </c>
      <c r="T35" s="75">
        <v>44075</v>
      </c>
      <c r="U35" s="76"/>
      <c r="V35" s="76"/>
      <c r="W35" s="76">
        <f t="shared" si="3"/>
        <v>0</v>
      </c>
      <c r="X35" s="76">
        <f t="shared" si="4"/>
        <v>0</v>
      </c>
      <c r="Z35" s="75">
        <v>44075</v>
      </c>
      <c r="AA35" s="76"/>
      <c r="AB35" s="76"/>
      <c r="AC35" s="76"/>
      <c r="AD35" s="76"/>
      <c r="AF35" s="75">
        <v>44075</v>
      </c>
      <c r="AG35" s="56"/>
      <c r="AH35" s="56"/>
      <c r="AI35" s="56"/>
      <c r="AJ35" s="56"/>
    </row>
    <row r="36" spans="2:36" x14ac:dyDescent="0.25">
      <c r="B36" s="75">
        <v>44105</v>
      </c>
      <c r="C36" s="76"/>
      <c r="D36" s="76"/>
      <c r="E36" s="76">
        <f t="shared" si="7"/>
        <v>0</v>
      </c>
      <c r="F36" s="76">
        <f t="shared" si="0"/>
        <v>0</v>
      </c>
      <c r="H36" s="75">
        <v>44105</v>
      </c>
      <c r="I36" s="76"/>
      <c r="J36" s="76"/>
      <c r="K36" s="76">
        <f t="shared" si="1"/>
        <v>0</v>
      </c>
      <c r="L36" s="76">
        <f t="shared" si="2"/>
        <v>0</v>
      </c>
      <c r="N36" s="75">
        <v>44105</v>
      </c>
      <c r="O36" s="76"/>
      <c r="P36" s="76"/>
      <c r="Q36" s="76">
        <f t="shared" si="8"/>
        <v>0</v>
      </c>
      <c r="R36" s="76">
        <f t="shared" si="9"/>
        <v>0</v>
      </c>
      <c r="T36" s="75">
        <v>44105</v>
      </c>
      <c r="U36" s="76"/>
      <c r="V36" s="76"/>
      <c r="W36" s="76">
        <f t="shared" si="3"/>
        <v>0</v>
      </c>
      <c r="X36" s="76">
        <f t="shared" si="4"/>
        <v>0</v>
      </c>
      <c r="Z36" s="75">
        <v>44105</v>
      </c>
      <c r="AA36" s="76"/>
      <c r="AB36" s="76"/>
      <c r="AC36" s="76"/>
      <c r="AD36" s="76"/>
      <c r="AF36" s="75">
        <v>44105</v>
      </c>
      <c r="AG36" s="56"/>
      <c r="AH36" s="56"/>
      <c r="AI36" s="56"/>
      <c r="AJ36" s="56"/>
    </row>
    <row r="37" spans="2:36" x14ac:dyDescent="0.25">
      <c r="B37" s="75">
        <v>44136</v>
      </c>
      <c r="C37" s="76"/>
      <c r="D37" s="76"/>
      <c r="E37" s="76">
        <f t="shared" si="7"/>
        <v>0</v>
      </c>
      <c r="F37" s="76">
        <f t="shared" si="0"/>
        <v>0</v>
      </c>
      <c r="H37" s="75">
        <v>44136</v>
      </c>
      <c r="I37" s="76"/>
      <c r="J37" s="76"/>
      <c r="K37" s="76">
        <f t="shared" si="1"/>
        <v>0</v>
      </c>
      <c r="L37" s="76">
        <f t="shared" si="2"/>
        <v>0</v>
      </c>
      <c r="N37" s="75">
        <v>44136</v>
      </c>
      <c r="O37" s="76"/>
      <c r="P37" s="76"/>
      <c r="Q37" s="76">
        <f t="shared" si="8"/>
        <v>0</v>
      </c>
      <c r="R37" s="76">
        <f t="shared" si="9"/>
        <v>0</v>
      </c>
      <c r="T37" s="75">
        <v>44136</v>
      </c>
      <c r="U37" s="76"/>
      <c r="V37" s="76"/>
      <c r="W37" s="76">
        <f t="shared" si="3"/>
        <v>0</v>
      </c>
      <c r="X37" s="76">
        <f t="shared" si="4"/>
        <v>0</v>
      </c>
      <c r="Z37" s="75">
        <v>44136</v>
      </c>
      <c r="AA37" s="76"/>
      <c r="AB37" s="76"/>
      <c r="AC37" s="76"/>
      <c r="AD37" s="76"/>
      <c r="AF37" s="75">
        <v>44136</v>
      </c>
      <c r="AG37" s="76"/>
      <c r="AH37" s="76"/>
      <c r="AI37" s="76">
        <f>+AG37*A37</f>
        <v>0</v>
      </c>
      <c r="AJ37" s="76"/>
    </row>
    <row r="38" spans="2:36" x14ac:dyDescent="0.25">
      <c r="B38" s="75">
        <v>44166</v>
      </c>
      <c r="C38" s="76"/>
      <c r="D38" s="76"/>
      <c r="E38" s="76">
        <f t="shared" si="7"/>
        <v>0</v>
      </c>
      <c r="F38" s="76">
        <f t="shared" si="0"/>
        <v>0</v>
      </c>
      <c r="H38" s="75">
        <v>44166</v>
      </c>
      <c r="I38" s="76"/>
      <c r="J38" s="76"/>
      <c r="K38" s="76">
        <f t="shared" si="1"/>
        <v>0</v>
      </c>
      <c r="L38" s="76">
        <f t="shared" si="2"/>
        <v>0</v>
      </c>
      <c r="N38" s="75">
        <v>44166</v>
      </c>
      <c r="O38" s="76"/>
      <c r="P38" s="76"/>
      <c r="Q38" s="76">
        <f t="shared" si="8"/>
        <v>0</v>
      </c>
      <c r="R38" s="76">
        <f t="shared" si="9"/>
        <v>0</v>
      </c>
      <c r="T38" s="75">
        <v>44166</v>
      </c>
      <c r="U38" s="76"/>
      <c r="V38" s="76"/>
      <c r="W38" s="76">
        <f>+V23</f>
        <v>0</v>
      </c>
      <c r="X38" s="76">
        <f t="shared" si="4"/>
        <v>0</v>
      </c>
      <c r="Z38" s="75">
        <v>44166</v>
      </c>
      <c r="AA38" s="76"/>
      <c r="AB38" s="76"/>
      <c r="AC38" s="76"/>
      <c r="AD38" s="76"/>
      <c r="AF38" s="75">
        <v>44166</v>
      </c>
      <c r="AG38" s="76"/>
      <c r="AH38" s="76"/>
      <c r="AI38" s="76">
        <f t="shared" ref="AI38" si="10">+AG38*A38</f>
        <v>0</v>
      </c>
      <c r="AJ38" s="76"/>
    </row>
    <row r="39" spans="2:36" x14ac:dyDescent="0.25">
      <c r="B39" s="78"/>
      <c r="D39" s="74"/>
      <c r="F39" s="74">
        <f>SUM(F27:F38)</f>
        <v>0</v>
      </c>
      <c r="H39" s="78"/>
      <c r="J39" s="74"/>
      <c r="L39" s="74">
        <f>SUM(L27:L38)</f>
        <v>0</v>
      </c>
      <c r="N39" s="78"/>
      <c r="P39" s="74"/>
      <c r="R39" s="74">
        <f>SUM(R27:R38)</f>
        <v>0</v>
      </c>
      <c r="T39" s="78"/>
      <c r="V39" s="74"/>
      <c r="X39" s="74">
        <f>SUM(X27:X38)</f>
        <v>0</v>
      </c>
      <c r="Z39" s="78"/>
      <c r="AB39" s="74"/>
      <c r="AD39" s="74">
        <f>SUM(AD27:AD38)</f>
        <v>0</v>
      </c>
      <c r="AF39" s="78"/>
      <c r="AJ39" s="74">
        <f>+AJ37+AJ38</f>
        <v>0</v>
      </c>
    </row>
    <row r="40" spans="2:36" x14ac:dyDescent="0.25">
      <c r="B40" s="78"/>
      <c r="H40" s="78"/>
      <c r="L40" s="74"/>
      <c r="N40" s="78"/>
      <c r="R40" s="74">
        <f>+L39+R39+F39</f>
        <v>0</v>
      </c>
      <c r="T40" s="78"/>
      <c r="Z40" s="78"/>
      <c r="AD40" s="74">
        <f>+X39+AD39</f>
        <v>0</v>
      </c>
      <c r="AF40" s="78"/>
      <c r="AJ40" s="79"/>
    </row>
    <row r="41" spans="2:36" x14ac:dyDescent="0.25">
      <c r="B41" s="78"/>
      <c r="R41" s="79"/>
      <c r="AD41" s="79">
        <f>+[1]OPERACIONES!M25</f>
        <v>0</v>
      </c>
    </row>
    <row r="42" spans="2:36" x14ac:dyDescent="0.25">
      <c r="R42" s="79"/>
      <c r="AD42" s="79">
        <f>+AD40-AD41</f>
        <v>0</v>
      </c>
    </row>
  </sheetData>
  <mergeCells count="117">
    <mergeCell ref="B9:X9"/>
    <mergeCell ref="B10:C10"/>
    <mergeCell ref="B11:C11"/>
    <mergeCell ref="B14:F14"/>
    <mergeCell ref="H14:L14"/>
    <mergeCell ref="N14:R14"/>
    <mergeCell ref="T14:X14"/>
    <mergeCell ref="B16:C16"/>
    <mergeCell ref="D16:F16"/>
    <mergeCell ref="H16:I16"/>
    <mergeCell ref="J16:L16"/>
    <mergeCell ref="N16:O16"/>
    <mergeCell ref="P16:R16"/>
    <mergeCell ref="Z14:AD14"/>
    <mergeCell ref="AF14:AJ14"/>
    <mergeCell ref="B15:C15"/>
    <mergeCell ref="D15:F15"/>
    <mergeCell ref="H15:I15"/>
    <mergeCell ref="J15:L15"/>
    <mergeCell ref="N15:O15"/>
    <mergeCell ref="P15:R15"/>
    <mergeCell ref="T15:U15"/>
    <mergeCell ref="V15:X15"/>
    <mergeCell ref="T16:U16"/>
    <mergeCell ref="V16:X16"/>
    <mergeCell ref="Z16:AA16"/>
    <mergeCell ref="AB16:AD16"/>
    <mergeCell ref="AF16:AG16"/>
    <mergeCell ref="AH16:AJ16"/>
    <mergeCell ref="Z15:AA15"/>
    <mergeCell ref="AB15:AD15"/>
    <mergeCell ref="AF15:AG15"/>
    <mergeCell ref="AH15:AJ15"/>
    <mergeCell ref="T17:U17"/>
    <mergeCell ref="V17:X17"/>
    <mergeCell ref="Z17:AA17"/>
    <mergeCell ref="AB17:AD17"/>
    <mergeCell ref="AF17:AG17"/>
    <mergeCell ref="AH17:AJ17"/>
    <mergeCell ref="B17:C17"/>
    <mergeCell ref="D17:F17"/>
    <mergeCell ref="H17:I17"/>
    <mergeCell ref="J17:L17"/>
    <mergeCell ref="N17:O17"/>
    <mergeCell ref="P17:R17"/>
    <mergeCell ref="T18:U18"/>
    <mergeCell ref="V18:X18"/>
    <mergeCell ref="Z18:AA18"/>
    <mergeCell ref="AB18:AD18"/>
    <mergeCell ref="AF18:AG18"/>
    <mergeCell ref="AH18:AJ18"/>
    <mergeCell ref="B18:C18"/>
    <mergeCell ref="D18:F18"/>
    <mergeCell ref="H18:I18"/>
    <mergeCell ref="J18:L18"/>
    <mergeCell ref="N18:O18"/>
    <mergeCell ref="P18:R18"/>
    <mergeCell ref="T19:U19"/>
    <mergeCell ref="V19:X19"/>
    <mergeCell ref="Z19:AA19"/>
    <mergeCell ref="AB19:AD19"/>
    <mergeCell ref="AF19:AG19"/>
    <mergeCell ref="AH19:AJ19"/>
    <mergeCell ref="B19:C19"/>
    <mergeCell ref="D19:F19"/>
    <mergeCell ref="H19:I19"/>
    <mergeCell ref="J19:L19"/>
    <mergeCell ref="N19:O19"/>
    <mergeCell ref="P19:R19"/>
    <mergeCell ref="T20:U20"/>
    <mergeCell ref="V20:X20"/>
    <mergeCell ref="Z20:AA20"/>
    <mergeCell ref="AB20:AD20"/>
    <mergeCell ref="AF20:AG20"/>
    <mergeCell ref="AH20:AJ20"/>
    <mergeCell ref="B20:C20"/>
    <mergeCell ref="D20:F20"/>
    <mergeCell ref="H20:I20"/>
    <mergeCell ref="J20:L20"/>
    <mergeCell ref="N20:O20"/>
    <mergeCell ref="P20:R20"/>
    <mergeCell ref="T21:U21"/>
    <mergeCell ref="V21:X21"/>
    <mergeCell ref="Z21:AA21"/>
    <mergeCell ref="AB21:AD21"/>
    <mergeCell ref="AF21:AG21"/>
    <mergeCell ref="AH21:AJ21"/>
    <mergeCell ref="B21:C21"/>
    <mergeCell ref="D21:F21"/>
    <mergeCell ref="H21:I21"/>
    <mergeCell ref="J21:L21"/>
    <mergeCell ref="N21:O21"/>
    <mergeCell ref="P21:R21"/>
    <mergeCell ref="T22:U22"/>
    <mergeCell ref="V22:X22"/>
    <mergeCell ref="Z22:AA22"/>
    <mergeCell ref="AB22:AD22"/>
    <mergeCell ref="AF22:AG22"/>
    <mergeCell ref="AH22:AJ22"/>
    <mergeCell ref="B22:C22"/>
    <mergeCell ref="D22:F22"/>
    <mergeCell ref="H22:I22"/>
    <mergeCell ref="J22:L22"/>
    <mergeCell ref="N22:O22"/>
    <mergeCell ref="P22:R22"/>
    <mergeCell ref="T23:U23"/>
    <mergeCell ref="V23:X23"/>
    <mergeCell ref="Z23:AA23"/>
    <mergeCell ref="AB23:AD23"/>
    <mergeCell ref="AF23:AG23"/>
    <mergeCell ref="AH23:AJ23"/>
    <mergeCell ref="B23:C23"/>
    <mergeCell ref="D23:F23"/>
    <mergeCell ref="H23:I23"/>
    <mergeCell ref="J23:L23"/>
    <mergeCell ref="N23:O23"/>
    <mergeCell ref="P23:R2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7</vt:i4>
      </vt:variant>
    </vt:vector>
  </HeadingPairs>
  <TitlesOfParts>
    <vt:vector size="7" baseType="lpstr">
      <vt:lpstr>PT 2021</vt:lpstr>
      <vt:lpstr>PT 2020</vt:lpstr>
      <vt:lpstr>PT 2019</vt:lpstr>
      <vt:lpstr>PT 2018</vt:lpstr>
      <vt:lpstr> PARAISOS (JURISD_NO_COOP)</vt:lpstr>
      <vt:lpstr>TABLA</vt:lpstr>
      <vt:lpstr>PRESTAMOS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EDWIN CASTAÑEDA</dc:creator>
  <cp:lastModifiedBy>edwin</cp:lastModifiedBy>
  <cp:lastPrinted>2021-05-18T16:04:34Z</cp:lastPrinted>
  <dcterms:created xsi:type="dcterms:W3CDTF">2018-02-27T19:04:06Z</dcterms:created>
  <dcterms:modified xsi:type="dcterms:W3CDTF">2022-03-07T15:25:45Z</dcterms:modified>
</cp:coreProperties>
</file>